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lsde-my.sharepoint.com/personal/marian_parker_alsde_edu/Documents/Desktop/"/>
    </mc:Choice>
  </mc:AlternateContent>
  <xr:revisionPtr revIDLastSave="92" documentId="11_F25DC773A252ABDACC10487279DE43185BDE58E9" xr6:coauthVersionLast="47" xr6:coauthVersionMax="47" xr10:uidLastSave="{63620676-788C-4183-8C96-3FF1E1033708}"/>
  <bookViews>
    <workbookView xWindow="19580" yWindow="380" windowWidth="18470" windowHeight="9690" activeTab="1" xr2:uid="{00000000-000D-0000-FFFF-FFFF00000000}"/>
  </bookViews>
  <sheets>
    <sheet name="Example" sheetId="1" r:id="rId1"/>
    <sheet name="Read Me" sheetId="2" r:id="rId2"/>
    <sheet name="Year 1" sheetId="3" r:id="rId3"/>
    <sheet name="Y1 Data Notes" sheetId="4" r:id="rId4"/>
    <sheet name="Year 2" sheetId="5" r:id="rId5"/>
    <sheet name="Y2 Data Notes" sheetId="6" r:id="rId6"/>
    <sheet name="Year 3" sheetId="7" r:id="rId7"/>
    <sheet name="Y3 Data Notes" sheetId="8" r:id="rId8"/>
    <sheet name="Year 4" sheetId="9" r:id="rId9"/>
    <sheet name="Y4 Data Notes" sheetId="10" r:id="rId10"/>
    <sheet name="Year 5" sheetId="11" r:id="rId11"/>
    <sheet name="Y5 Data Notes" sheetId="12"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B1" i="5"/>
  <c r="B1" i="9"/>
  <c r="R8" i="3" l="1"/>
  <c r="R10" i="5"/>
  <c r="S10" i="7"/>
  <c r="R10" i="7"/>
  <c r="R10" i="9"/>
  <c r="R10" i="11"/>
  <c r="B1" i="11"/>
  <c r="B3" i="11" s="1"/>
  <c r="Q16" i="11"/>
  <c r="L16" i="11"/>
  <c r="H16" i="11"/>
  <c r="G16" i="11"/>
  <c r="Q15" i="11"/>
  <c r="P15" i="11"/>
  <c r="O15" i="11"/>
  <c r="M15" i="11"/>
  <c r="L15" i="11"/>
  <c r="K15" i="11"/>
  <c r="I15" i="11"/>
  <c r="H15" i="11"/>
  <c r="G15" i="11"/>
  <c r="E15" i="11"/>
  <c r="D15" i="11"/>
  <c r="C15" i="11"/>
  <c r="C11" i="11" s="1"/>
  <c r="C14" i="11"/>
  <c r="D14" i="11" s="1"/>
  <c r="C13" i="11"/>
  <c r="D13" i="11" s="1"/>
  <c r="E13" i="11" s="1"/>
  <c r="G13" i="11" s="1"/>
  <c r="H13" i="11" s="1"/>
  <c r="I13" i="11" s="1"/>
  <c r="K13" i="11" s="1"/>
  <c r="L13" i="11" s="1"/>
  <c r="M13" i="11" s="1"/>
  <c r="O13" i="11" s="1"/>
  <c r="P13" i="11" s="1"/>
  <c r="Q13" i="11" s="1"/>
  <c r="D12" i="11"/>
  <c r="E12" i="11" s="1"/>
  <c r="G12" i="11" s="1"/>
  <c r="H12" i="11" s="1"/>
  <c r="I12" i="11" s="1"/>
  <c r="K12" i="11" s="1"/>
  <c r="L12" i="11" s="1"/>
  <c r="M12" i="11" s="1"/>
  <c r="O12" i="11" s="1"/>
  <c r="P12" i="11" s="1"/>
  <c r="Q12" i="11" s="1"/>
  <c r="C12" i="11"/>
  <c r="N10" i="11"/>
  <c r="J10" i="11"/>
  <c r="F10" i="11"/>
  <c r="F12" i="11" s="1"/>
  <c r="J12" i="11" s="1"/>
  <c r="R9" i="11"/>
  <c r="N9" i="11"/>
  <c r="J9" i="11"/>
  <c r="F9" i="11"/>
  <c r="F13" i="11" s="1"/>
  <c r="J13" i="11" s="1"/>
  <c r="N13" i="11" s="1"/>
  <c r="R13" i="11" s="1"/>
  <c r="S13" i="11" s="1"/>
  <c r="R8" i="11"/>
  <c r="N8" i="11"/>
  <c r="J8" i="11"/>
  <c r="F8" i="11"/>
  <c r="S8" i="11" s="1"/>
  <c r="B5" i="11"/>
  <c r="P16" i="11" s="1"/>
  <c r="B4" i="11"/>
  <c r="D16" i="9"/>
  <c r="Q15" i="9"/>
  <c r="P15" i="9"/>
  <c r="O15" i="9"/>
  <c r="M15" i="9"/>
  <c r="L15" i="9"/>
  <c r="K15" i="9"/>
  <c r="I15" i="9"/>
  <c r="H15" i="9"/>
  <c r="G15" i="9"/>
  <c r="E15" i="9"/>
  <c r="D15" i="9"/>
  <c r="C15" i="9"/>
  <c r="D14" i="9"/>
  <c r="D11" i="9" s="1"/>
  <c r="C14" i="9"/>
  <c r="F13" i="9"/>
  <c r="J13" i="9" s="1"/>
  <c r="N13" i="9" s="1"/>
  <c r="R13" i="9" s="1"/>
  <c r="S13" i="9" s="1"/>
  <c r="C13" i="9"/>
  <c r="D13" i="9" s="1"/>
  <c r="E13" i="9" s="1"/>
  <c r="G13" i="9" s="1"/>
  <c r="H13" i="9" s="1"/>
  <c r="I13" i="9" s="1"/>
  <c r="K13" i="9" s="1"/>
  <c r="L13" i="9" s="1"/>
  <c r="M13" i="9" s="1"/>
  <c r="O13" i="9" s="1"/>
  <c r="P13" i="9" s="1"/>
  <c r="Q13" i="9" s="1"/>
  <c r="F12" i="9"/>
  <c r="C12" i="9"/>
  <c r="D12" i="9" s="1"/>
  <c r="E12" i="9" s="1"/>
  <c r="G12" i="9" s="1"/>
  <c r="H12" i="9" s="1"/>
  <c r="I12" i="9" s="1"/>
  <c r="K12" i="9" s="1"/>
  <c r="L12" i="9" s="1"/>
  <c r="M12" i="9" s="1"/>
  <c r="O12" i="9" s="1"/>
  <c r="P12" i="9" s="1"/>
  <c r="Q12" i="9" s="1"/>
  <c r="C11" i="9"/>
  <c r="N10" i="9"/>
  <c r="J10" i="9"/>
  <c r="J12" i="9" s="1"/>
  <c r="N12" i="9" s="1"/>
  <c r="F10" i="9"/>
  <c r="R9" i="9"/>
  <c r="N9" i="9"/>
  <c r="J9" i="9"/>
  <c r="F9" i="9"/>
  <c r="S9" i="9" s="1"/>
  <c r="R8" i="9"/>
  <c r="N8" i="9"/>
  <c r="J8" i="9"/>
  <c r="F8" i="9"/>
  <c r="S8" i="9" s="1"/>
  <c r="B5" i="9"/>
  <c r="M16" i="9" s="1"/>
  <c r="B4" i="9"/>
  <c r="B3" i="9"/>
  <c r="H16" i="7"/>
  <c r="Q15" i="7"/>
  <c r="P15" i="7"/>
  <c r="O15" i="7"/>
  <c r="M15" i="7"/>
  <c r="L15" i="7"/>
  <c r="K15" i="7"/>
  <c r="I15" i="7"/>
  <c r="H15" i="7"/>
  <c r="G15" i="7"/>
  <c r="E15" i="7"/>
  <c r="D15" i="7"/>
  <c r="D11" i="7" s="1"/>
  <c r="C15" i="7"/>
  <c r="C11" i="7" s="1"/>
  <c r="D14" i="7"/>
  <c r="E14" i="7" s="1"/>
  <c r="C14" i="7"/>
  <c r="C13" i="7"/>
  <c r="D13" i="7" s="1"/>
  <c r="E13" i="7" s="1"/>
  <c r="G13" i="7" s="1"/>
  <c r="H13" i="7" s="1"/>
  <c r="I13" i="7" s="1"/>
  <c r="K13" i="7" s="1"/>
  <c r="L13" i="7" s="1"/>
  <c r="M13" i="7" s="1"/>
  <c r="O13" i="7" s="1"/>
  <c r="P13" i="7" s="1"/>
  <c r="Q13" i="7" s="1"/>
  <c r="J12" i="7"/>
  <c r="N12" i="7" s="1"/>
  <c r="F12" i="7"/>
  <c r="C12" i="7"/>
  <c r="D12" i="7" s="1"/>
  <c r="E12" i="7" s="1"/>
  <c r="G12" i="7" s="1"/>
  <c r="H12" i="7" s="1"/>
  <c r="I12" i="7" s="1"/>
  <c r="K12" i="7" s="1"/>
  <c r="L12" i="7" s="1"/>
  <c r="M12" i="7" s="1"/>
  <c r="O12" i="7" s="1"/>
  <c r="P12" i="7" s="1"/>
  <c r="Q12" i="7" s="1"/>
  <c r="N10" i="7"/>
  <c r="J10" i="7"/>
  <c r="F10" i="7"/>
  <c r="R9" i="7"/>
  <c r="N9" i="7"/>
  <c r="J9" i="7"/>
  <c r="F9" i="7"/>
  <c r="F13" i="7" s="1"/>
  <c r="J13" i="7" s="1"/>
  <c r="N13" i="7" s="1"/>
  <c r="R13" i="7" s="1"/>
  <c r="S13" i="7" s="1"/>
  <c r="R8" i="7"/>
  <c r="N8" i="7"/>
  <c r="J8" i="7"/>
  <c r="F8" i="7"/>
  <c r="S8" i="7" s="1"/>
  <c r="B5" i="7"/>
  <c r="Q16" i="7" s="1"/>
  <c r="B4" i="7"/>
  <c r="Q16" i="5"/>
  <c r="O16" i="5"/>
  <c r="M16" i="5"/>
  <c r="L16" i="5"/>
  <c r="K16" i="5"/>
  <c r="H16" i="5"/>
  <c r="G16" i="5"/>
  <c r="D16" i="5"/>
  <c r="C16" i="5"/>
  <c r="Q15" i="5"/>
  <c r="P15" i="5"/>
  <c r="O15" i="5"/>
  <c r="M15" i="5"/>
  <c r="L15" i="5"/>
  <c r="K15" i="5"/>
  <c r="I15" i="5"/>
  <c r="H15" i="5"/>
  <c r="G15" i="5"/>
  <c r="E15" i="5"/>
  <c r="D15" i="5"/>
  <c r="C15" i="5"/>
  <c r="C14" i="5"/>
  <c r="D14" i="5" s="1"/>
  <c r="D12" i="5"/>
  <c r="E12" i="5" s="1"/>
  <c r="G12" i="5" s="1"/>
  <c r="H12" i="5" s="1"/>
  <c r="I12" i="5" s="1"/>
  <c r="K12" i="5" s="1"/>
  <c r="L12" i="5" s="1"/>
  <c r="M12" i="5" s="1"/>
  <c r="O12" i="5" s="1"/>
  <c r="P12" i="5" s="1"/>
  <c r="Q12" i="5" s="1"/>
  <c r="C12" i="5"/>
  <c r="N10" i="5"/>
  <c r="J10" i="5"/>
  <c r="F10" i="5"/>
  <c r="F12" i="5" s="1"/>
  <c r="R9" i="5"/>
  <c r="S9" i="5" s="1"/>
  <c r="N9" i="5"/>
  <c r="J9" i="5"/>
  <c r="F9" i="5"/>
  <c r="R8" i="5"/>
  <c r="N8" i="5"/>
  <c r="J8" i="5"/>
  <c r="F8" i="5"/>
  <c r="S8" i="5" s="1"/>
  <c r="B5" i="5"/>
  <c r="P16" i="5" s="1"/>
  <c r="B4" i="5"/>
  <c r="Q13" i="3"/>
  <c r="P13" i="3"/>
  <c r="O13" i="3"/>
  <c r="M13" i="3"/>
  <c r="L13" i="3"/>
  <c r="K13" i="3"/>
  <c r="I13" i="3"/>
  <c r="H13" i="3"/>
  <c r="G13" i="3"/>
  <c r="E13" i="3"/>
  <c r="D13" i="3"/>
  <c r="C13" i="3"/>
  <c r="C12" i="3"/>
  <c r="D12" i="3" s="1"/>
  <c r="F11" i="3"/>
  <c r="J11" i="3" s="1"/>
  <c r="N11" i="3" s="1"/>
  <c r="R11" i="3" s="1"/>
  <c r="S11" i="3" s="1"/>
  <c r="C11" i="3"/>
  <c r="D11" i="3" s="1"/>
  <c r="E11" i="3" s="1"/>
  <c r="G11" i="3" s="1"/>
  <c r="H11" i="3" s="1"/>
  <c r="I11" i="3" s="1"/>
  <c r="K11" i="3" s="1"/>
  <c r="L11" i="3" s="1"/>
  <c r="M11" i="3" s="1"/>
  <c r="O11" i="3" s="1"/>
  <c r="P11" i="3" s="1"/>
  <c r="Q11" i="3" s="1"/>
  <c r="C10" i="3"/>
  <c r="D10" i="3" s="1"/>
  <c r="E10" i="3" s="1"/>
  <c r="G10" i="3" s="1"/>
  <c r="H10" i="3" s="1"/>
  <c r="I10" i="3" s="1"/>
  <c r="K10" i="3" s="1"/>
  <c r="L10" i="3" s="1"/>
  <c r="M10" i="3" s="1"/>
  <c r="O10" i="3" s="1"/>
  <c r="P10" i="3" s="1"/>
  <c r="Q10" i="3" s="1"/>
  <c r="C9" i="3"/>
  <c r="N8" i="3"/>
  <c r="J8" i="3"/>
  <c r="F8" i="3"/>
  <c r="F10" i="3" s="1"/>
  <c r="J10" i="3" s="1"/>
  <c r="R7" i="3"/>
  <c r="N7" i="3"/>
  <c r="J7" i="3"/>
  <c r="F7" i="3"/>
  <c r="S6" i="3"/>
  <c r="R6" i="3"/>
  <c r="N6" i="3"/>
  <c r="J6" i="3"/>
  <c r="F6" i="3"/>
  <c r="B3" i="3"/>
  <c r="O14" i="3" s="1"/>
  <c r="B2" i="3"/>
  <c r="Q14" i="1"/>
  <c r="L14" i="1"/>
  <c r="I14" i="1"/>
  <c r="H14" i="1"/>
  <c r="G14" i="1"/>
  <c r="Q13" i="1"/>
  <c r="P13" i="1"/>
  <c r="O13" i="1"/>
  <c r="M13" i="1"/>
  <c r="L13" i="1"/>
  <c r="K13" i="1"/>
  <c r="I13" i="1"/>
  <c r="H13" i="1"/>
  <c r="G13" i="1"/>
  <c r="E13" i="1"/>
  <c r="D13" i="1"/>
  <c r="C13" i="1"/>
  <c r="C9" i="1" s="1"/>
  <c r="C12" i="1"/>
  <c r="D12" i="1" s="1"/>
  <c r="C11" i="1"/>
  <c r="D11" i="1" s="1"/>
  <c r="E11" i="1" s="1"/>
  <c r="G11" i="1" s="1"/>
  <c r="H11" i="1" s="1"/>
  <c r="I11" i="1" s="1"/>
  <c r="K11" i="1" s="1"/>
  <c r="L11" i="1" s="1"/>
  <c r="M11" i="1" s="1"/>
  <c r="O11" i="1" s="1"/>
  <c r="P11" i="1" s="1"/>
  <c r="Q11" i="1" s="1"/>
  <c r="D10" i="1"/>
  <c r="C10" i="1"/>
  <c r="K8" i="1"/>
  <c r="N8" i="1" s="1"/>
  <c r="I8" i="1"/>
  <c r="J8" i="1" s="1"/>
  <c r="E8" i="1"/>
  <c r="E10" i="1" s="1"/>
  <c r="G10" i="1" s="1"/>
  <c r="H10" i="1" s="1"/>
  <c r="I10" i="1" s="1"/>
  <c r="S7" i="1"/>
  <c r="R7" i="1"/>
  <c r="N7" i="1"/>
  <c r="J7" i="1"/>
  <c r="F7" i="1"/>
  <c r="F11" i="1" s="1"/>
  <c r="J11" i="1" s="1"/>
  <c r="N11" i="1" s="1"/>
  <c r="R11" i="1" s="1"/>
  <c r="S11" i="1" s="1"/>
  <c r="R6" i="1"/>
  <c r="N6" i="1"/>
  <c r="J6" i="1"/>
  <c r="F6" i="1"/>
  <c r="S6" i="1" s="1"/>
  <c r="B3" i="1"/>
  <c r="P14" i="1" s="1"/>
  <c r="B2" i="1"/>
  <c r="R12" i="7" l="1"/>
  <c r="S12" i="7" s="1"/>
  <c r="S10" i="9"/>
  <c r="R12" i="9"/>
  <c r="S12" i="9" s="1"/>
  <c r="N12" i="11"/>
  <c r="R12" i="11"/>
  <c r="S12" i="11" s="1"/>
  <c r="E14" i="11"/>
  <c r="D11" i="11"/>
  <c r="S10" i="11"/>
  <c r="I16" i="11"/>
  <c r="K16" i="11"/>
  <c r="M16" i="11"/>
  <c r="S9" i="11"/>
  <c r="C16" i="11"/>
  <c r="D16" i="11"/>
  <c r="O16" i="11"/>
  <c r="E16" i="11"/>
  <c r="O16" i="9"/>
  <c r="E14" i="9"/>
  <c r="E16" i="9"/>
  <c r="P16" i="9"/>
  <c r="G16" i="9"/>
  <c r="Q16" i="9"/>
  <c r="H16" i="9"/>
  <c r="I16" i="9"/>
  <c r="K16" i="9"/>
  <c r="L16" i="9"/>
  <c r="C16" i="9"/>
  <c r="G14" i="7"/>
  <c r="E11" i="7"/>
  <c r="F11" i="7" s="1"/>
  <c r="I16" i="7"/>
  <c r="K16" i="7"/>
  <c r="S9" i="7"/>
  <c r="L16" i="7"/>
  <c r="C16" i="7"/>
  <c r="M16" i="7"/>
  <c r="D16" i="7"/>
  <c r="O16" i="7"/>
  <c r="E16" i="7"/>
  <c r="P16" i="7"/>
  <c r="G16" i="7"/>
  <c r="S7" i="3"/>
  <c r="E14" i="5"/>
  <c r="D11" i="5"/>
  <c r="J12" i="5"/>
  <c r="N12" i="5" s="1"/>
  <c r="R12" i="5" s="1"/>
  <c r="S12" i="5" s="1"/>
  <c r="S10" i="5"/>
  <c r="C11" i="5"/>
  <c r="I16" i="5"/>
  <c r="E16" i="5"/>
  <c r="D9" i="3"/>
  <c r="E12" i="3"/>
  <c r="N10" i="3"/>
  <c r="R10" i="3" s="1"/>
  <c r="S10" i="3" s="1"/>
  <c r="E14" i="3"/>
  <c r="P14" i="3"/>
  <c r="G14" i="3"/>
  <c r="Q14" i="3"/>
  <c r="S8" i="3"/>
  <c r="H14" i="3"/>
  <c r="C14" i="3"/>
  <c r="M14" i="3"/>
  <c r="I14" i="3"/>
  <c r="K14" i="3"/>
  <c r="L14" i="3"/>
  <c r="D14" i="3"/>
  <c r="E12" i="1"/>
  <c r="D9" i="1"/>
  <c r="F8" i="1"/>
  <c r="K10" i="1"/>
  <c r="L10" i="1" s="1"/>
  <c r="M10" i="1" s="1"/>
  <c r="O10" i="1" s="1"/>
  <c r="P10" i="1" s="1"/>
  <c r="Q10" i="1" s="1"/>
  <c r="K14" i="1"/>
  <c r="C14" i="1"/>
  <c r="M14" i="1"/>
  <c r="D14" i="1"/>
  <c r="O14" i="1"/>
  <c r="E14" i="1"/>
  <c r="E11" i="11" l="1"/>
  <c r="F11" i="11" s="1"/>
  <c r="G14" i="11"/>
  <c r="E11" i="9"/>
  <c r="F11" i="9" s="1"/>
  <c r="G14" i="9"/>
  <c r="G11" i="7"/>
  <c r="H14" i="7"/>
  <c r="E11" i="5"/>
  <c r="F11" i="5" s="1"/>
  <c r="G14" i="5"/>
  <c r="E9" i="3"/>
  <c r="F9" i="3" s="1"/>
  <c r="G12" i="3"/>
  <c r="F10" i="1"/>
  <c r="J10" i="1" s="1"/>
  <c r="N10" i="1" s="1"/>
  <c r="R10" i="1" s="1"/>
  <c r="S10" i="1" s="1"/>
  <c r="S8" i="1"/>
  <c r="G12" i="1"/>
  <c r="E9" i="1"/>
  <c r="F9" i="1" s="1"/>
  <c r="G11" i="11" l="1"/>
  <c r="H14" i="11"/>
  <c r="H14" i="9"/>
  <c r="G11" i="9"/>
  <c r="H11" i="7"/>
  <c r="I14" i="7"/>
  <c r="G11" i="5"/>
  <c r="H14" i="5"/>
  <c r="G9" i="3"/>
  <c r="H12" i="3"/>
  <c r="G9" i="1"/>
  <c r="H12" i="1"/>
  <c r="H11" i="11" l="1"/>
  <c r="I14" i="11"/>
  <c r="I14" i="9"/>
  <c r="H11" i="9"/>
  <c r="I11" i="7"/>
  <c r="J11" i="7" s="1"/>
  <c r="K14" i="7"/>
  <c r="H11" i="5"/>
  <c r="I14" i="5"/>
  <c r="I12" i="3"/>
  <c r="H9" i="3"/>
  <c r="H9" i="1"/>
  <c r="I12" i="1"/>
  <c r="I11" i="11" l="1"/>
  <c r="J11" i="11" s="1"/>
  <c r="K14" i="11"/>
  <c r="K14" i="9"/>
  <c r="I11" i="9"/>
  <c r="J11" i="9" s="1"/>
  <c r="K11" i="7"/>
  <c r="L14" i="7"/>
  <c r="K14" i="5"/>
  <c r="I11" i="5"/>
  <c r="J11" i="5" s="1"/>
  <c r="K12" i="3"/>
  <c r="I9" i="3"/>
  <c r="J9" i="3" s="1"/>
  <c r="I9" i="1"/>
  <c r="J9" i="1" s="1"/>
  <c r="K12" i="1"/>
  <c r="L14" i="11" l="1"/>
  <c r="K11" i="11"/>
  <c r="L14" i="9"/>
  <c r="K11" i="9"/>
  <c r="M14" i="7"/>
  <c r="L11" i="7"/>
  <c r="L14" i="5"/>
  <c r="K11" i="5"/>
  <c r="L12" i="3"/>
  <c r="K9" i="3"/>
  <c r="L12" i="1"/>
  <c r="K9" i="1"/>
  <c r="M14" i="11" l="1"/>
  <c r="L11" i="11"/>
  <c r="M14" i="9"/>
  <c r="L11" i="9"/>
  <c r="O14" i="7"/>
  <c r="M11" i="7"/>
  <c r="N11" i="7" s="1"/>
  <c r="M14" i="5"/>
  <c r="L11" i="5"/>
  <c r="L9" i="3"/>
  <c r="M12" i="3"/>
  <c r="M12" i="1"/>
  <c r="L9" i="1"/>
  <c r="O14" i="11" l="1"/>
  <c r="M11" i="11"/>
  <c r="N11" i="11" s="1"/>
  <c r="M11" i="9"/>
  <c r="N11" i="9" s="1"/>
  <c r="O14" i="9"/>
  <c r="P14" i="7"/>
  <c r="O11" i="7"/>
  <c r="O14" i="5"/>
  <c r="M11" i="5"/>
  <c r="N11" i="5" s="1"/>
  <c r="O12" i="3"/>
  <c r="M9" i="3"/>
  <c r="N9" i="3" s="1"/>
  <c r="O12" i="1"/>
  <c r="M9" i="1"/>
  <c r="N9" i="1" s="1"/>
  <c r="P14" i="11" l="1"/>
  <c r="O11" i="11"/>
  <c r="O11" i="9"/>
  <c r="P14" i="9"/>
  <c r="Q14" i="7"/>
  <c r="Q11" i="7" s="1"/>
  <c r="R11" i="7" s="1"/>
  <c r="S11" i="7" s="1"/>
  <c r="P11" i="7"/>
  <c r="P14" i="5"/>
  <c r="O11" i="5"/>
  <c r="O9" i="3"/>
  <c r="P12" i="3"/>
  <c r="P12" i="1"/>
  <c r="O9" i="1"/>
  <c r="P11" i="11" l="1"/>
  <c r="Q14" i="11"/>
  <c r="Q11" i="11" s="1"/>
  <c r="R11" i="11" s="1"/>
  <c r="S11" i="11" s="1"/>
  <c r="Q14" i="9"/>
  <c r="Q11" i="9" s="1"/>
  <c r="R11" i="9" s="1"/>
  <c r="S11" i="9" s="1"/>
  <c r="P11" i="9"/>
  <c r="P11" i="5"/>
  <c r="Q14" i="5"/>
  <c r="Q11" i="5" s="1"/>
  <c r="R11" i="5" s="1"/>
  <c r="S11" i="5" s="1"/>
  <c r="Q12" i="3"/>
  <c r="Q9" i="3" s="1"/>
  <c r="R9" i="3" s="1"/>
  <c r="S9" i="3" s="1"/>
  <c r="P9" i="3"/>
  <c r="Q12" i="1"/>
  <c r="Q9" i="1" s="1"/>
  <c r="R9" i="1" s="1"/>
  <c r="S9" i="1" s="1"/>
  <c r="P9" i="1"/>
  <c r="B3" i="5" l="1"/>
  <c r="F13" i="5" s="1"/>
  <c r="J13" i="5" s="1"/>
  <c r="N13" i="5" s="1"/>
  <c r="R13" i="5" s="1"/>
  <c r="S13" i="5" s="1"/>
  <c r="B1" i="7" s="1"/>
  <c r="B3" i="7" s="1"/>
  <c r="C13" i="5" l="1"/>
  <c r="D13" i="5" s="1"/>
  <c r="E13" i="5" s="1"/>
  <c r="G13" i="5" s="1"/>
  <c r="H13" i="5" s="1"/>
  <c r="I13" i="5" s="1"/>
  <c r="K13" i="5" s="1"/>
  <c r="L13" i="5" s="1"/>
  <c r="M13" i="5" s="1"/>
  <c r="O13" i="5" s="1"/>
  <c r="P13" i="5" s="1"/>
  <c r="Q13" i="5" s="1"/>
</calcChain>
</file>

<file path=xl/sharedStrings.xml><?xml version="1.0" encoding="utf-8"?>
<sst xmlns="http://schemas.openxmlformats.org/spreadsheetml/2006/main" count="182" uniqueCount="38">
  <si>
    <t>Annual Budget Amount</t>
  </si>
  <si>
    <t>Avergae Monthly Allocation</t>
  </si>
  <si>
    <t>10% of Annual Grant Amount</t>
  </si>
  <si>
    <t>October</t>
  </si>
  <si>
    <t>November</t>
  </si>
  <si>
    <t>December</t>
  </si>
  <si>
    <t>Quarter 1</t>
  </si>
  <si>
    <t>January</t>
  </si>
  <si>
    <t>February</t>
  </si>
  <si>
    <t>March</t>
  </si>
  <si>
    <t>Quarter 2</t>
  </si>
  <si>
    <t>April</t>
  </si>
  <si>
    <t>May</t>
  </si>
  <si>
    <t>June</t>
  </si>
  <si>
    <t>Quarter 3</t>
  </si>
  <si>
    <t>July</t>
  </si>
  <si>
    <t>August</t>
  </si>
  <si>
    <t>September</t>
  </si>
  <si>
    <t>Quarter 4</t>
  </si>
  <si>
    <t>Annual Total</t>
  </si>
  <si>
    <t>Projected Monthly Expenditures</t>
  </si>
  <si>
    <t>Actual Monthly Expenditures</t>
  </si>
  <si>
    <t>G5 Drawdowns</t>
  </si>
  <si>
    <t>Percentage of Grant Funds Drawndown</t>
  </si>
  <si>
    <t>Expected Unexpended Funds Based on Current Drawdowns</t>
  </si>
  <si>
    <t>Remaining Amount to be Expended</t>
  </si>
  <si>
    <t>Total G5 Drawdowns</t>
  </si>
  <si>
    <t>Budget Amount</t>
  </si>
  <si>
    <t>90% of Budget Amount Goal</t>
  </si>
  <si>
    <t>Carryover from Y1</t>
  </si>
  <si>
    <t>Annual Budget+Y1 carryover</t>
  </si>
  <si>
    <t>Carryover from Y2</t>
  </si>
  <si>
    <t>Annual Budget+Y2 Carryover</t>
  </si>
  <si>
    <t>Carryover from Y3</t>
  </si>
  <si>
    <t>Annual Budget+Y3 Carryover</t>
  </si>
  <si>
    <t>Carryover from Y4</t>
  </si>
  <si>
    <t>Annual Budget+Y4 Carryover</t>
  </si>
  <si>
    <t>Average Monthly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</si>
</sst>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43" fontId="0" fillId="2" borderId="0" xfId="0" applyNumberFormat="1" applyFill="1"/>
    <xf numFmtId="0" fontId="2" fillId="0" borderId="0" xfId="0" applyFont="1"/>
    <xf numFmtId="43" fontId="2" fillId="0" borderId="0" xfId="0" applyNumberFormat="1" applyFont="1"/>
    <xf numFmtId="0" fontId="0" fillId="0" borderId="0" xfId="0" applyAlignment="1">
      <alignment wrapText="1"/>
    </xf>
    <xf numFmtId="0" fontId="0" fillId="0" borderId="1" xfId="0" applyBorder="1" applyAlignment="1">
      <alignment wrapText="1"/>
    </xf>
    <xf numFmtId="0" fontId="0" fillId="0" borderId="1" xfId="0" applyBorder="1" applyAlignment="1">
      <alignment textRotation="180" wrapText="1"/>
    </xf>
    <xf numFmtId="0" fontId="0" fillId="3" borderId="1" xfId="0" applyFill="1" applyBorder="1" applyAlignment="1">
      <alignment wrapText="1"/>
    </xf>
    <xf numFmtId="43" fontId="0" fillId="2" borderId="1" xfId="0" applyNumberFormat="1" applyFill="1" applyBorder="1"/>
    <xf numFmtId="43" fontId="0" fillId="3" borderId="1" xfId="0" applyNumberFormat="1" applyFill="1" applyBorder="1"/>
    <xf numFmtId="43" fontId="0" fillId="0" borderId="1" xfId="0" applyNumberFormat="1" applyBorder="1"/>
    <xf numFmtId="39" fontId="0" fillId="2" borderId="1" xfId="0" applyNumberFormat="1" applyFill="1" applyBorder="1"/>
    <xf numFmtId="39" fontId="0" fillId="3" borderId="1" xfId="0" applyNumberFormat="1" applyFill="1" applyBorder="1"/>
    <xf numFmtId="39" fontId="0" fillId="0" borderId="1" xfId="0" applyNumberFormat="1" applyBorder="1"/>
    <xf numFmtId="0" fontId="1" fillId="0" borderId="1" xfId="0" applyFont="1" applyBorder="1" applyAlignment="1">
      <alignment wrapText="1"/>
    </xf>
    <xf numFmtId="164" fontId="1" fillId="0" borderId="1" xfId="0" applyNumberFormat="1" applyFont="1" applyBorder="1"/>
    <xf numFmtId="0" fontId="1" fillId="0" borderId="0" xfId="0" applyFont="1"/>
    <xf numFmtId="43" fontId="1" fillId="0" borderId="1" xfId="0" applyNumberFormat="1" applyFont="1" applyBorder="1"/>
    <xf numFmtId="43" fontId="1" fillId="3" borderId="1" xfId="0" applyNumberFormat="1" applyFont="1" applyFill="1" applyBorder="1"/>
    <xf numFmtId="0" fontId="2" fillId="0" borderId="0" xfId="0" applyFont="1" applyAlignment="1">
      <alignment wrapText="1"/>
    </xf>
    <xf numFmtId="0" fontId="3" fillId="0" borderId="0" xfId="0" applyFont="1"/>
    <xf numFmtId="43" fontId="0" fillId="0" borderId="0" xfId="0" applyNumberFormat="1"/>
  </cellXfs>
  <cellStyles count="1">
    <cellStyle name="Normal" xfId="0" builtinId="0"/>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 Center Funding Plan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'[1]Year 1'!$B$10</c:f>
              <c:strCache>
                <c:ptCount val="1"/>
                <c:pt idx="0">
                  <c:v>Expected Unexpended Funds Based on Current Drawdowns</c:v>
                </c:pt>
              </c:strCache>
              <c:extLst xmlns:c15="http://schemas.microsoft.com/office/drawing/2012/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('[1]Year 1'!$C$5:$E$5,'[1]Year 1'!$G$5:$I$5,'[1]Year 1'!$K$5:$M$5,'[1]Year 1'!$O$5,'[1]Year 1'!$O$5:$Q$5)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extLst xmlns:c15="http://schemas.microsoft.com/office/drawing/2012/chart"/>
            </c:strRef>
          </c:cat>
          <c:val>
            <c:numRef>
              <c:f>('[1]Year 1'!$C$10:$E$10,'[1]Year 1'!$G$10:$I$10,'[1]Year 1'!$K$10:$M$10,'[1]Year 1'!$O$10:$Q$10)</c:f>
              <c:numCache>
                <c:formatCode>General</c:formatCode>
                <c:ptCount val="12"/>
                <c:pt idx="0">
                  <c:v>0</c:v>
                </c:pt>
                <c:pt idx="1">
                  <c:v>0</c:v>
                </c:pt>
                <c:pt idx="2">
                  <c:v>0</c:v>
                </c:pt>
                <c:pt idx="3">
                  <c:v>0</c:v>
                </c:pt>
                <c:pt idx="4">
                  <c:v>0</c:v>
                </c:pt>
                <c:pt idx="5">
                  <c:v>0</c:v>
                </c:pt>
                <c:pt idx="6">
                  <c:v>-665</c:v>
                </c:pt>
                <c:pt idx="7">
                  <c:v>-881.67</c:v>
                </c:pt>
                <c:pt idx="8">
                  <c:v>-881.67</c:v>
                </c:pt>
                <c:pt idx="9">
                  <c:v>-881.67</c:v>
                </c:pt>
                <c:pt idx="10">
                  <c:v>-881.67</c:v>
                </c:pt>
                <c:pt idx="11">
                  <c:v>-881.67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4A9-4664-9A82-6F5EE753D318}"/>
            </c:ext>
          </c:extLst>
        </c:ser>
        <c:ser>
          <c:idx val="4"/>
          <c:order val="4"/>
          <c:tx>
            <c:strRef>
              <c:f>[1]Example!$B$11</c:f>
              <c:strCache>
                <c:ptCount val="1"/>
                <c:pt idx="0">
                  <c:v>Remaining Amount to be Expended</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([1]Example!$C$5:$E$5,[1]Example!$G$5:$I$5,[1]Example!$K$5:$M$5,[1]Example!$O$5,[1]Example!$O$5:$Q$5)</c:f>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f>([1]Example!$C$11:$E$11,[1]Example!$G$11:$I$11,[1]Example!$K$11:$M$11,[1]Example!$O$11:$Q$11)</c:f>
              <c:numCache>
                <c:formatCode>General</c:formatCode>
                <c:ptCount val="12"/>
                <c:pt idx="0">
                  <c:v>4300000</c:v>
                </c:pt>
                <c:pt idx="1">
                  <c:v>4100000</c:v>
                </c:pt>
                <c:pt idx="2">
                  <c:v>3600000</c:v>
                </c:pt>
                <c:pt idx="3">
                  <c:v>3200000</c:v>
                </c:pt>
                <c:pt idx="4">
                  <c:v>3000000</c:v>
                </c:pt>
                <c:pt idx="5">
                  <c:v>2900000</c:v>
                </c:pt>
                <c:pt idx="6">
                  <c:v>2100000</c:v>
                </c:pt>
                <c:pt idx="7">
                  <c:v>1600000</c:v>
                </c:pt>
                <c:pt idx="8">
                  <c:v>1200000</c:v>
                </c:pt>
                <c:pt idx="9">
                  <c:v>1000000</c:v>
                </c:pt>
                <c:pt idx="10">
                  <c:v>500000</c:v>
                </c:pt>
                <c:pt idx="11">
                  <c:v>25000</c:v>
                </c:pt>
              </c:numCache>
            </c:numRef>
          </c:val>
          <c:smooth val="0"/>
          <c:extLst>
            <c:ext xmlns:c16="http://schemas.microsoft.com/office/drawing/2014/chart" uri="{C3380CC4-5D6E-409C-BE32-E72D297353CC}">
              <c16:uniqueId val="{00000001-34A9-4664-9A82-6F5EE753D318}"/>
            </c:ext>
          </c:extLst>
        </c:ser>
        <c:ser>
          <c:idx val="5"/>
          <c:order val="5"/>
          <c:tx>
            <c:strRef>
              <c:f>[1]Example!$B$12</c:f>
              <c:strCache>
                <c:ptCount val="1"/>
                <c:pt idx="0">
                  <c:v>Total G5 Drawdowns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([1]Example!$C$12:$E$12,[1]Example!$G$12:$I$12,[1]Example!$K$12:$M$12,[1]Example!$O$12:$Q$12)</c:f>
              <c:numCache>
                <c:formatCode>General</c:formatCode>
                <c:ptCount val="12"/>
                <c:pt idx="0">
                  <c:v>0</c:v>
                </c:pt>
                <c:pt idx="1">
                  <c:v>593685.24</c:v>
                </c:pt>
                <c:pt idx="2">
                  <c:v>966117.87999999989</c:v>
                </c:pt>
                <c:pt idx="3">
                  <c:v>966117.87999999989</c:v>
                </c:pt>
                <c:pt idx="4">
                  <c:v>966117.87999999989</c:v>
                </c:pt>
                <c:pt idx="5">
                  <c:v>1957033.0499999998</c:v>
                </c:pt>
                <c:pt idx="6">
                  <c:v>2683149.4899999998</c:v>
                </c:pt>
                <c:pt idx="7">
                  <c:v>3183149.4899999998</c:v>
                </c:pt>
                <c:pt idx="8">
                  <c:v>3801487.96</c:v>
                </c:pt>
                <c:pt idx="9">
                  <c:v>4351545.5199999996</c:v>
                </c:pt>
                <c:pt idx="10">
                  <c:v>4351545.5199999996</c:v>
                </c:pt>
                <c:pt idx="11">
                  <c:v>4651545.5199999996</c:v>
                </c:pt>
              </c:numCache>
            </c:numRef>
          </c:val>
          <c:smooth val="0"/>
          <c:extLst>
            <c:ext xmlns:c16="http://schemas.microsoft.com/office/drawing/2014/chart" uri="{C3380CC4-5D6E-409C-BE32-E72D297353CC}">
              <c16:uniqueId val="{00000002-34A9-4664-9A82-6F5EE753D318}"/>
            </c:ext>
          </c:extLst>
        </c:ser>
        <c:ser>
          <c:idx val="6"/>
          <c:order val="6"/>
          <c:tx>
            <c:strRef>
              <c:f>[1]Example!$B$13</c:f>
              <c:strCache>
                <c:ptCount val="1"/>
                <c:pt idx="0">
                  <c:v>Budget Amount</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([1]Example!$C$13:$E$13,[1]Example!$G$13:$I$13,[1]Example!$K$13:$M$13,[1]Example!$O$13:$Q$13)</c:f>
              <c:numCache>
                <c:formatCode>General</c:formatCode>
                <c:ptCount val="12"/>
                <c:pt idx="0">
                  <c:v>4700000</c:v>
                </c:pt>
                <c:pt idx="1">
                  <c:v>4700000</c:v>
                </c:pt>
                <c:pt idx="2">
                  <c:v>4700000</c:v>
                </c:pt>
                <c:pt idx="3">
                  <c:v>4700000</c:v>
                </c:pt>
                <c:pt idx="4">
                  <c:v>4700000</c:v>
                </c:pt>
                <c:pt idx="5">
                  <c:v>4700000</c:v>
                </c:pt>
                <c:pt idx="6">
                  <c:v>4700000</c:v>
                </c:pt>
                <c:pt idx="7">
                  <c:v>4700000</c:v>
                </c:pt>
                <c:pt idx="8">
                  <c:v>4700000</c:v>
                </c:pt>
                <c:pt idx="9">
                  <c:v>4700000</c:v>
                </c:pt>
                <c:pt idx="10">
                  <c:v>4700000</c:v>
                </c:pt>
                <c:pt idx="11">
                  <c:v>4700000</c:v>
                </c:pt>
              </c:numCache>
            </c:numRef>
          </c:val>
          <c:smooth val="0"/>
          <c:extLst>
            <c:ext xmlns:c16="http://schemas.microsoft.com/office/drawing/2014/chart" uri="{C3380CC4-5D6E-409C-BE32-E72D297353CC}">
              <c16:uniqueId val="{00000003-34A9-4664-9A82-6F5EE753D318}"/>
            </c:ext>
          </c:extLst>
        </c:ser>
        <c:ser>
          <c:idx val="7"/>
          <c:order val="7"/>
          <c:tx>
            <c:strRef>
              <c:f>[1]Example!$B$14</c:f>
              <c:strCache>
                <c:ptCount val="1"/>
                <c:pt idx="0">
                  <c:v>90% of Budget Amount Goal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([1]Example!$C$14:$E$14,[1]Example!$G$14:$I$14,[1]Example!$K$14:$M$14,[1]Example!$O$14:$Q$14)</c:f>
              <c:numCache>
                <c:formatCode>General</c:formatCode>
                <c:ptCount val="12"/>
                <c:pt idx="0">
                  <c:v>3995000</c:v>
                </c:pt>
                <c:pt idx="1">
                  <c:v>3995000</c:v>
                </c:pt>
                <c:pt idx="2">
                  <c:v>3995000</c:v>
                </c:pt>
                <c:pt idx="3">
                  <c:v>3995000</c:v>
                </c:pt>
                <c:pt idx="4">
                  <c:v>3995000</c:v>
                </c:pt>
                <c:pt idx="5">
                  <c:v>3995000</c:v>
                </c:pt>
                <c:pt idx="6">
                  <c:v>3995000</c:v>
                </c:pt>
                <c:pt idx="7">
                  <c:v>3995000</c:v>
                </c:pt>
                <c:pt idx="8">
                  <c:v>3995000</c:v>
                </c:pt>
                <c:pt idx="9">
                  <c:v>3995000</c:v>
                </c:pt>
                <c:pt idx="10">
                  <c:v>3995000</c:v>
                </c:pt>
                <c:pt idx="11">
                  <c:v>3995000</c:v>
                </c:pt>
              </c:numCache>
            </c:numRef>
          </c:val>
          <c:smooth val="0"/>
          <c:extLst>
            <c:ext xmlns:c16="http://schemas.microsoft.com/office/drawing/2014/chart" uri="{C3380CC4-5D6E-409C-BE32-E72D297353CC}">
              <c16:uniqueId val="{00000004-34A9-4664-9A82-6F5EE753D318}"/>
            </c:ext>
          </c:extLst>
        </c:ser>
        <c:dLbls>
          <c:showLegendKey val="0"/>
          <c:showVal val="0"/>
          <c:showCatName val="0"/>
          <c:showSerName val="0"/>
          <c:showPercent val="0"/>
          <c:showBubbleSize val="0"/>
        </c:dLbls>
        <c:marker val="1"/>
        <c:smooth val="0"/>
        <c:axId val="737656031"/>
        <c:axId val="734559967"/>
        <c:extLst>
          <c:ext xmlns:c15="http://schemas.microsoft.com/office/drawing/2012/chart" uri="{02D57815-91ED-43cb-92C2-25804820EDAC}">
            <c15:filteredLineSeries>
              <c15:ser>
                <c:idx val="0"/>
                <c:order val="0"/>
                <c:tx>
                  <c:strRef>
                    <c:extLst>
                      <c:ext uri="{02D57815-91ED-43cb-92C2-25804820EDAC}">
                        <c15:formulaRef>
                          <c15:sqref>[1]Example!$B$6</c15:sqref>
                        </c15:formulaRef>
                      </c:ext>
                    </c:extLst>
                    <c:strCache>
                      <c:ptCount val="1"/>
                      <c:pt idx="0">
                        <c:v>Projected Monthly Expenditures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uri="{02D57815-91ED-43cb-92C2-25804820EDAC}">
                        <c15:formulaRef>
                          <c15:sqref>([1]Example!$C$5:$E$5,[1]Example!$G$5:$I$5,[1]Example!$K$5:$M$5,[1]Example!$O$5,[1]Example!$O$5:$Q$5)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c:ext uri="{02D57815-91ED-43cb-92C2-25804820EDAC}">
                        <c15:formulaRef>
                          <c15:sqref>([1]Example!$C$6:$E$6,[1]Example!$G$6:$I$6,[1]Example!$K$6:$M$6,[1]Example!$O$6:$Q$6)</c15:sqref>
                        </c15:formulaRef>
                      </c:ext>
                    </c:extLst>
                    <c:numCache>
                      <c:formatCode>General</c:formatCode>
                      <c:ptCount val="12"/>
                      <c:pt idx="0">
                        <c:v>300000</c:v>
                      </c:pt>
                      <c:pt idx="1">
                        <c:v>500000</c:v>
                      </c:pt>
                      <c:pt idx="2">
                        <c:v>250000</c:v>
                      </c:pt>
                      <c:pt idx="3">
                        <c:v>225000</c:v>
                      </c:pt>
                      <c:pt idx="4">
                        <c:v>500000</c:v>
                      </c:pt>
                      <c:pt idx="5">
                        <c:v>500000</c:v>
                      </c:pt>
                      <c:pt idx="6">
                        <c:v>500000</c:v>
                      </c:pt>
                      <c:pt idx="7">
                        <c:v>250000</c:v>
                      </c:pt>
                      <c:pt idx="8">
                        <c:v>575000</c:v>
                      </c:pt>
                      <c:pt idx="9">
                        <c:v>500000</c:v>
                      </c:pt>
                      <c:pt idx="10">
                        <c:v>300000</c:v>
                      </c:pt>
                      <c:pt idx="11">
                        <c:v>300000</c:v>
                      </c:pt>
                    </c:numCache>
                  </c:numRef>
                </c:val>
                <c:smooth val="0"/>
                <c:extLst>
                  <c:ext xmlns:c16="http://schemas.microsoft.com/office/drawing/2014/chart" uri="{C3380CC4-5D6E-409C-BE32-E72D297353CC}">
                    <c16:uniqueId val="{00000005-34A9-4664-9A82-6F5EE753D31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[1]Example!$B$7</c15:sqref>
                        </c15:formulaRef>
                      </c:ext>
                    </c:extLst>
                    <c:strCache>
                      <c:ptCount val="1"/>
                      <c:pt idx="0">
                        <c:v>Actual Monthly Expenditures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c15="http://schemas.microsoft.com/office/drawing/2012/chart">
                      <c:ext xmlns:c15="http://schemas.microsoft.com/office/drawing/2012/chart" uri="{02D57815-91ED-43cb-92C2-25804820EDAC}">
                        <c15:formulaRef>
                          <c15:sqref>([1]Example!$C$5:$E$5,[1]Example!$G$5:$I$5,[1]Example!$K$5:$M$5,[1]Example!$O$5,[1]Example!$O$5:$Q$5)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([1]Example!$C$7:$E$7,[1]Example!$G$7:$I$7,[1]Example!$K$7:$M$7,[1]Example!$O$7:$Q$7)</c15:sqref>
                        </c15:formulaRef>
                      </c:ext>
                    </c:extLst>
                    <c:numCache>
                      <c:formatCode>General</c:formatCode>
                      <c:ptCount val="12"/>
                      <c:pt idx="0">
                        <c:v>400000</c:v>
                      </c:pt>
                      <c:pt idx="1">
                        <c:v>200000</c:v>
                      </c:pt>
                      <c:pt idx="2">
                        <c:v>500000</c:v>
                      </c:pt>
                      <c:pt idx="3">
                        <c:v>400000</c:v>
                      </c:pt>
                      <c:pt idx="4">
                        <c:v>200000</c:v>
                      </c:pt>
                      <c:pt idx="5">
                        <c:v>100000</c:v>
                      </c:pt>
                      <c:pt idx="6">
                        <c:v>800000</c:v>
                      </c:pt>
                      <c:pt idx="7">
                        <c:v>500000</c:v>
                      </c:pt>
                      <c:pt idx="8">
                        <c:v>400000</c:v>
                      </c:pt>
                      <c:pt idx="9">
                        <c:v>200000</c:v>
                      </c:pt>
                      <c:pt idx="10">
                        <c:v>500000</c:v>
                      </c:pt>
                      <c:pt idx="11">
                        <c:v>475000</c:v>
                      </c:pt>
                    </c:numCache>
                  </c:numRef>
                </c:val>
                <c:smooth val="0"/>
                <c:extLst xmlns:c15="http://schemas.microsoft.com/office/drawing/2012/chart">
                  <c:ext xmlns:c16="http://schemas.microsoft.com/office/drawing/2014/chart" uri="{C3380CC4-5D6E-409C-BE32-E72D297353CC}">
                    <c16:uniqueId val="{00000006-34A9-4664-9A82-6F5EE753D31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[1]Example!$B$8</c15:sqref>
                        </c15:formulaRef>
                      </c:ext>
                    </c:extLst>
                    <c:strCache>
                      <c:ptCount val="1"/>
                      <c:pt idx="0">
                        <c:v>G5 Drawdowns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([1]Example!$C$5:$E$5,[1]Example!$G$5:$I$5,[1]Example!$K$5:$M$5,[1]Example!$O$5,[1]Example!$O$5:$Q$5)</c15:sqref>
                        </c15:formulaRef>
                      </c:ext>
                    </c:extLst>
                    <c:strCache>
                      <c:ptCount val="13"/>
                      <c:pt idx="0">
                        <c:v>October</c:v>
                      </c:pt>
                      <c:pt idx="1">
                        <c:v>November</c:v>
                      </c:pt>
                      <c:pt idx="2">
                        <c:v>December</c:v>
                      </c:pt>
                      <c:pt idx="3">
                        <c:v>January</c:v>
                      </c:pt>
                      <c:pt idx="4">
                        <c:v>February</c:v>
                      </c:pt>
                      <c:pt idx="5">
                        <c:v>March</c:v>
                      </c:pt>
                      <c:pt idx="6">
                        <c:v>April</c:v>
                      </c:pt>
                      <c:pt idx="7">
                        <c:v>May</c:v>
                      </c:pt>
                      <c:pt idx="8">
                        <c:v>June</c:v>
                      </c:pt>
                      <c:pt idx="9">
                        <c:v>July</c:v>
                      </c:pt>
                      <c:pt idx="10">
                        <c:v>July</c:v>
                      </c:pt>
                      <c:pt idx="11">
                        <c:v>August</c:v>
                      </c:pt>
                      <c:pt idx="12">
                        <c:v>September</c:v>
                      </c:pt>
                    </c:strCache>
                  </c:strRef>
                </c:cat>
                <c:val>
                  <c:numRef>
                    <c:extLst xmlns:c15="http://schemas.microsoft.com/office/drawing/2012/chart">
                      <c:ext xmlns:c15="http://schemas.microsoft.com/office/drawing/2012/chart" uri="{02D57815-91ED-43cb-92C2-25804820EDAC}">
                        <c15:formulaRef>
                          <c15:sqref>([1]Example!$C$8:$E$8,[1]Example!$G$8:$I$8,[1]Example!$K$8:$M$8,[1]Example!$O$8:$Q$8)</c15:sqref>
                        </c15:formulaRef>
                      </c:ext>
                    </c:extLst>
                    <c:numCache>
                      <c:formatCode>General</c:formatCode>
                      <c:ptCount val="12"/>
                      <c:pt idx="0">
                        <c:v>0</c:v>
                      </c:pt>
                      <c:pt idx="1">
                        <c:v>593685.24</c:v>
                      </c:pt>
                      <c:pt idx="2">
                        <c:v>372432.63999999996</c:v>
                      </c:pt>
                      <c:pt idx="3">
                        <c:v>0</c:v>
                      </c:pt>
                      <c:pt idx="4">
                        <c:v>0</c:v>
                      </c:pt>
                      <c:pt idx="5">
                        <c:v>990915.17</c:v>
                      </c:pt>
                      <c:pt idx="6">
                        <c:v>726116.44</c:v>
                      </c:pt>
                      <c:pt idx="7">
                        <c:v>500000</c:v>
                      </c:pt>
                      <c:pt idx="8">
                        <c:v>618338.47</c:v>
                      </c:pt>
                      <c:pt idx="9">
                        <c:v>550057.56000000006</c:v>
                      </c:pt>
                      <c:pt idx="10">
                        <c:v>0</c:v>
                      </c:pt>
                      <c:pt idx="11">
                        <c:v>300000</c:v>
                      </c:pt>
                    </c:numCache>
                  </c:numRef>
                </c:val>
                <c:smooth val="0"/>
                <c:extLst xmlns:c15="http://schemas.microsoft.com/office/drawing/2012/chart">
                  <c:ext xmlns:c16="http://schemas.microsoft.com/office/drawing/2014/chart" uri="{C3380CC4-5D6E-409C-BE32-E72D297353CC}">
                    <c16:uniqueId val="{00000007-34A9-4664-9A82-6F5EE753D318}"/>
                  </c:ext>
                </c:extLst>
              </c15:ser>
            </c15:filteredLineSeries>
          </c:ext>
        </c:extLst>
      </c:lineChart>
      <c:catAx>
        <c:axId val="73765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4559967"/>
        <c:crosses val="autoZero"/>
        <c:auto val="1"/>
        <c:lblAlgn val="ctr"/>
        <c:lblOffset val="100"/>
        <c:noMultiLvlLbl val="0"/>
      </c:catAx>
      <c:valAx>
        <c:axId val="7345599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656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73025</xdr:rowOff>
    </xdr:from>
    <xdr:to>
      <xdr:col>8</xdr:col>
      <xdr:colOff>238125</xdr:colOff>
      <xdr:row>44</xdr:row>
      <xdr:rowOff>34925</xdr:rowOff>
    </xdr:to>
    <xdr:graphicFrame macro="">
      <xdr:nvGraphicFramePr>
        <xdr:cNvPr id="2" name="Chart 1">
          <a:extLst>
            <a:ext uri="{FF2B5EF4-FFF2-40B4-BE49-F238E27FC236}">
              <a16:creationId xmlns:a16="http://schemas.microsoft.com/office/drawing/2014/main" id="{ABB01A9C-7233-4460-9109-0D51CAA0E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1</xdr:row>
      <xdr:rowOff>66675</xdr:rowOff>
    </xdr:from>
    <xdr:to>
      <xdr:col>20</xdr:col>
      <xdr:colOff>9525</xdr:colOff>
      <xdr:row>22</xdr:row>
      <xdr:rowOff>152400</xdr:rowOff>
    </xdr:to>
    <xdr:sp macro="" textlink="">
      <xdr:nvSpPr>
        <xdr:cNvPr id="2" name="TextBox 1">
          <a:extLst>
            <a:ext uri="{FF2B5EF4-FFF2-40B4-BE49-F238E27FC236}">
              <a16:creationId xmlns:a16="http://schemas.microsoft.com/office/drawing/2014/main" id="{472EA2C9-5AE2-40DE-A348-3E2AF5EE5411}"/>
            </a:ext>
          </a:extLst>
        </xdr:cNvPr>
        <xdr:cNvSpPr txBox="1"/>
      </xdr:nvSpPr>
      <xdr:spPr>
        <a:xfrm>
          <a:off x="495300" y="250825"/>
          <a:ext cx="11706225" cy="395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This</a:t>
          </a:r>
          <a:r>
            <a:rPr lang="en-US" sz="1600" baseline="0"/>
            <a:t> template provides OSEP-funded grants and Project Officers with the ability to track and analyze grant expenditures, drawdowns, and carryovers.  The "Example" tab provides an illustration of how the spreadsheet will  appear at the end of the fiscal year.  Data note pages are included for each year.  These sheets should be used to provide OSEP with any additional information you believe will assist in explaining your expenditures and drawdowns for that year. They are unprotectected, so you can design them in manner that best suits your needs.  We have included a graph as a quick visualization of where the grant's spending and drawdowns stand.  The graph includes a goal line, which is 90% of the annual budget amount plus the 5% set aside and a budget amount line, which is the annual budget amount plus any unexpended funds from the previous year. </a:t>
          </a:r>
        </a:p>
        <a:p>
          <a:endParaRPr lang="en-US" sz="1600" baseline="0"/>
        </a:p>
        <a:p>
          <a:r>
            <a:rPr lang="en-US" sz="1600"/>
            <a:t>Please complete</a:t>
          </a:r>
          <a:r>
            <a:rPr lang="en-US" sz="1600" baseline="0"/>
            <a:t> the yellow cells on a monthly or quarterly basis, as discussed with your project director.  The remainder of the spreadsheet will autofill.  </a:t>
          </a:r>
          <a:endParaRPr lang="en-US" sz="16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sde-my.sharepoint.com/personal/marian_parker_alsde_edu/Documents/Desktop/Grant%20Expenditure%20Template%20(2).xlsx" TargetMode="External"/><Relationship Id="rId1" Type="http://schemas.openxmlformats.org/officeDocument/2006/relationships/externalLinkPath" Target="Grant%20Expenditure%20Templa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ample"/>
      <sheetName val="Read Me"/>
      <sheetName val="Year 1"/>
      <sheetName val="Y1 Data Notes"/>
      <sheetName val="Year 2"/>
      <sheetName val="Y2 Data Notes"/>
      <sheetName val="Year 3"/>
      <sheetName val="Y3 Data Notes"/>
      <sheetName val="Year 4"/>
      <sheetName val="Y4 Data Notes"/>
      <sheetName val="Year 5"/>
      <sheetName val="Y5 Data Notes"/>
    </sheetNames>
    <sheetDataSet>
      <sheetData sheetId="0">
        <row r="5">
          <cell r="C5" t="str">
            <v>October</v>
          </cell>
          <cell r="D5" t="str">
            <v>November</v>
          </cell>
          <cell r="E5" t="str">
            <v>December</v>
          </cell>
          <cell r="G5" t="str">
            <v>January</v>
          </cell>
          <cell r="H5" t="str">
            <v>February</v>
          </cell>
          <cell r="I5" t="str">
            <v>March</v>
          </cell>
          <cell r="K5" t="str">
            <v>April</v>
          </cell>
          <cell r="L5" t="str">
            <v>May</v>
          </cell>
          <cell r="M5" t="str">
            <v>June</v>
          </cell>
          <cell r="O5" t="str">
            <v>July</v>
          </cell>
          <cell r="P5" t="str">
            <v>August</v>
          </cell>
          <cell r="Q5" t="str">
            <v>September</v>
          </cell>
        </row>
        <row r="6">
          <cell r="B6" t="str">
            <v>Projected Monthly Expenditures</v>
          </cell>
          <cell r="C6">
            <v>300000</v>
          </cell>
          <cell r="D6">
            <v>500000</v>
          </cell>
          <cell r="E6">
            <v>250000</v>
          </cell>
          <cell r="G6">
            <v>225000</v>
          </cell>
          <cell r="H6">
            <v>500000</v>
          </cell>
          <cell r="I6">
            <v>500000</v>
          </cell>
          <cell r="K6">
            <v>500000</v>
          </cell>
          <cell r="L6">
            <v>250000</v>
          </cell>
          <cell r="M6">
            <v>575000</v>
          </cell>
          <cell r="O6">
            <v>500000</v>
          </cell>
          <cell r="P6">
            <v>300000</v>
          </cell>
          <cell r="Q6">
            <v>300000</v>
          </cell>
        </row>
        <row r="7">
          <cell r="B7" t="str">
            <v>Actual Monthly Expenditures</v>
          </cell>
          <cell r="C7">
            <v>400000</v>
          </cell>
          <cell r="D7">
            <v>200000</v>
          </cell>
          <cell r="E7">
            <v>500000</v>
          </cell>
          <cell r="G7">
            <v>400000</v>
          </cell>
          <cell r="H7">
            <v>200000</v>
          </cell>
          <cell r="I7">
            <v>100000</v>
          </cell>
          <cell r="K7">
            <v>800000</v>
          </cell>
          <cell r="L7">
            <v>500000</v>
          </cell>
          <cell r="M7">
            <v>400000</v>
          </cell>
          <cell r="O7">
            <v>200000</v>
          </cell>
          <cell r="P7">
            <v>500000</v>
          </cell>
          <cell r="Q7">
            <v>475000</v>
          </cell>
        </row>
        <row r="8">
          <cell r="B8" t="str">
            <v>G5 Drawdowns</v>
          </cell>
          <cell r="C8">
            <v>0</v>
          </cell>
          <cell r="D8">
            <v>593685.24</v>
          </cell>
          <cell r="E8">
            <v>372432.63999999996</v>
          </cell>
          <cell r="G8">
            <v>0</v>
          </cell>
          <cell r="H8">
            <v>0</v>
          </cell>
          <cell r="I8">
            <v>990915.17</v>
          </cell>
          <cell r="K8">
            <v>726116.44</v>
          </cell>
          <cell r="L8">
            <v>500000</v>
          </cell>
          <cell r="M8">
            <v>618338.47</v>
          </cell>
          <cell r="O8">
            <v>550057.56000000006</v>
          </cell>
          <cell r="P8">
            <v>0</v>
          </cell>
          <cell r="Q8">
            <v>300000</v>
          </cell>
        </row>
        <row r="11">
          <cell r="B11" t="str">
            <v>Remaining Amount to be Expended</v>
          </cell>
          <cell r="C11">
            <v>4300000</v>
          </cell>
          <cell r="D11">
            <v>4100000</v>
          </cell>
          <cell r="E11">
            <v>3600000</v>
          </cell>
          <cell r="G11">
            <v>3200000</v>
          </cell>
          <cell r="H11">
            <v>3000000</v>
          </cell>
          <cell r="I11">
            <v>2900000</v>
          </cell>
          <cell r="K11">
            <v>2100000</v>
          </cell>
          <cell r="L11">
            <v>1600000</v>
          </cell>
          <cell r="M11">
            <v>1200000</v>
          </cell>
          <cell r="O11">
            <v>1000000</v>
          </cell>
          <cell r="P11">
            <v>500000</v>
          </cell>
          <cell r="Q11">
            <v>25000</v>
          </cell>
        </row>
        <row r="12">
          <cell r="B12" t="str">
            <v>Total G5 Drawdowns</v>
          </cell>
          <cell r="C12">
            <v>0</v>
          </cell>
          <cell r="D12">
            <v>593685.24</v>
          </cell>
          <cell r="E12">
            <v>966117.87999999989</v>
          </cell>
          <cell r="G12">
            <v>966117.87999999989</v>
          </cell>
          <cell r="H12">
            <v>966117.87999999989</v>
          </cell>
          <cell r="I12">
            <v>1957033.0499999998</v>
          </cell>
          <cell r="K12">
            <v>2683149.4899999998</v>
          </cell>
          <cell r="L12">
            <v>3183149.4899999998</v>
          </cell>
          <cell r="M12">
            <v>3801487.96</v>
          </cell>
          <cell r="O12">
            <v>4351545.5199999996</v>
          </cell>
          <cell r="P12">
            <v>4351545.5199999996</v>
          </cell>
          <cell r="Q12">
            <v>4651545.5199999996</v>
          </cell>
        </row>
        <row r="13">
          <cell r="B13" t="str">
            <v>Budget Amount</v>
          </cell>
          <cell r="C13">
            <v>4700000</v>
          </cell>
          <cell r="D13">
            <v>4700000</v>
          </cell>
          <cell r="E13">
            <v>4700000</v>
          </cell>
          <cell r="G13">
            <v>4700000</v>
          </cell>
          <cell r="H13">
            <v>4700000</v>
          </cell>
          <cell r="I13">
            <v>4700000</v>
          </cell>
          <cell r="K13">
            <v>4700000</v>
          </cell>
          <cell r="L13">
            <v>4700000</v>
          </cell>
          <cell r="M13">
            <v>4700000</v>
          </cell>
          <cell r="O13">
            <v>4700000</v>
          </cell>
          <cell r="P13">
            <v>4700000</v>
          </cell>
          <cell r="Q13">
            <v>4700000</v>
          </cell>
        </row>
        <row r="14">
          <cell r="B14" t="str">
            <v>90% of Budget Amount Goal</v>
          </cell>
          <cell r="C14">
            <v>3995000</v>
          </cell>
          <cell r="D14">
            <v>3995000</v>
          </cell>
          <cell r="E14">
            <v>3995000</v>
          </cell>
          <cell r="G14">
            <v>3995000</v>
          </cell>
          <cell r="H14">
            <v>3995000</v>
          </cell>
          <cell r="I14">
            <v>3995000</v>
          </cell>
          <cell r="K14">
            <v>3995000</v>
          </cell>
          <cell r="L14">
            <v>3995000</v>
          </cell>
          <cell r="M14">
            <v>3995000</v>
          </cell>
          <cell r="O14">
            <v>3995000</v>
          </cell>
          <cell r="P14">
            <v>3995000</v>
          </cell>
          <cell r="Q14">
            <v>3995000</v>
          </cell>
        </row>
      </sheetData>
      <sheetData sheetId="1"/>
      <sheetData sheetId="2">
        <row r="5">
          <cell r="C5" t="str">
            <v>October</v>
          </cell>
          <cell r="D5" t="str">
            <v>November</v>
          </cell>
          <cell r="E5" t="str">
            <v>December</v>
          </cell>
          <cell r="G5" t="str">
            <v>January</v>
          </cell>
          <cell r="H5" t="str">
            <v>February</v>
          </cell>
          <cell r="I5" t="str">
            <v>March</v>
          </cell>
          <cell r="K5" t="str">
            <v>April</v>
          </cell>
          <cell r="L5" t="str">
            <v>May</v>
          </cell>
          <cell r="M5" t="str">
            <v>June</v>
          </cell>
          <cell r="O5" t="str">
            <v>July</v>
          </cell>
          <cell r="P5" t="str">
            <v>August</v>
          </cell>
          <cell r="Q5" t="str">
            <v>September</v>
          </cell>
        </row>
        <row r="10">
          <cell r="B10" t="str">
            <v>Expected Unexpended Funds Based on Current Drawdowns</v>
          </cell>
          <cell r="C10">
            <v>0</v>
          </cell>
          <cell r="D10">
            <v>0</v>
          </cell>
          <cell r="E10">
            <v>0</v>
          </cell>
          <cell r="G10">
            <v>0</v>
          </cell>
          <cell r="H10">
            <v>0</v>
          </cell>
          <cell r="I10">
            <v>0</v>
          </cell>
          <cell r="K10">
            <v>-665</v>
          </cell>
          <cell r="L10">
            <v>-881.67</v>
          </cell>
          <cell r="M10">
            <v>-881.67</v>
          </cell>
          <cell r="O10">
            <v>-881.67</v>
          </cell>
          <cell r="P10">
            <v>-881.67</v>
          </cell>
          <cell r="Q10">
            <v>-881.67</v>
          </cell>
        </row>
      </sheetData>
      <sheetData sheetId="3"/>
      <sheetData sheetId="4">
        <row r="7">
          <cell r="C7" t="str">
            <v>October</v>
          </cell>
        </row>
      </sheetData>
      <sheetData sheetId="5"/>
      <sheetData sheetId="6">
        <row r="7">
          <cell r="C7" t="str">
            <v>October</v>
          </cell>
        </row>
      </sheetData>
      <sheetData sheetId="7"/>
      <sheetData sheetId="8">
        <row r="7">
          <cell r="C7" t="str">
            <v>October</v>
          </cell>
        </row>
      </sheetData>
      <sheetData sheetId="9"/>
      <sheetData sheetId="10">
        <row r="7">
          <cell r="C7" t="str">
            <v>October</v>
          </cell>
        </row>
      </sheetData>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opLeftCell="A4" zoomScale="70" zoomScaleNormal="70" workbookViewId="0">
      <selection activeCell="Q14" sqref="Q14"/>
    </sheetView>
  </sheetViews>
  <sheetFormatPr defaultRowHeight="14.5" x14ac:dyDescent="0.35"/>
  <cols>
    <col min="1" max="1" width="27" bestFit="1" customWidth="1"/>
    <col min="2" max="2" width="18.54296875" customWidth="1"/>
    <col min="3" max="6" width="14"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0</v>
      </c>
      <c r="B1" s="1">
        <v>4700000</v>
      </c>
    </row>
    <row r="2" spans="1:19" s="2" customFormat="1" x14ac:dyDescent="0.35">
      <c r="A2" s="2" t="s">
        <v>1</v>
      </c>
      <c r="B2" s="3">
        <f>B1/12</f>
        <v>391666.66666666669</v>
      </c>
    </row>
    <row r="3" spans="1:19" s="2" customFormat="1" x14ac:dyDescent="0.35">
      <c r="A3" s="2" t="s">
        <v>2</v>
      </c>
      <c r="B3" s="3">
        <f>B1-(B1*0.85)</f>
        <v>705000</v>
      </c>
    </row>
    <row r="5" spans="1:19" s="4" customFormat="1" ht="54.5" x14ac:dyDescent="0.35">
      <c r="B5" s="5"/>
      <c r="C5" s="6" t="s">
        <v>3</v>
      </c>
      <c r="D5" s="6" t="s">
        <v>4</v>
      </c>
      <c r="E5" s="6" t="s">
        <v>5</v>
      </c>
      <c r="F5" s="7" t="s">
        <v>6</v>
      </c>
      <c r="G5" s="6" t="s">
        <v>7</v>
      </c>
      <c r="H5" s="6" t="s">
        <v>8</v>
      </c>
      <c r="I5" s="6" t="s">
        <v>9</v>
      </c>
      <c r="J5" s="7" t="s">
        <v>10</v>
      </c>
      <c r="K5" s="6" t="s">
        <v>11</v>
      </c>
      <c r="L5" s="6" t="s">
        <v>12</v>
      </c>
      <c r="M5" s="6" t="s">
        <v>13</v>
      </c>
      <c r="N5" s="7" t="s">
        <v>14</v>
      </c>
      <c r="O5" s="6" t="s">
        <v>15</v>
      </c>
      <c r="P5" s="6" t="s">
        <v>16</v>
      </c>
      <c r="Q5" s="6" t="s">
        <v>17</v>
      </c>
      <c r="R5" s="7" t="s">
        <v>18</v>
      </c>
      <c r="S5" s="5" t="s">
        <v>19</v>
      </c>
    </row>
    <row r="6" spans="1:19" ht="29" x14ac:dyDescent="0.35">
      <c r="B6" s="5" t="s">
        <v>20</v>
      </c>
      <c r="C6" s="8">
        <v>300000</v>
      </c>
      <c r="D6" s="8">
        <v>500000</v>
      </c>
      <c r="E6" s="8">
        <v>250000</v>
      </c>
      <c r="F6" s="9">
        <f>C6+D6+E6</f>
        <v>1050000</v>
      </c>
      <c r="G6" s="8">
        <v>225000</v>
      </c>
      <c r="H6" s="8">
        <v>500000</v>
      </c>
      <c r="I6" s="8">
        <v>500000</v>
      </c>
      <c r="J6" s="9">
        <f>G6+H6+I6</f>
        <v>1225000</v>
      </c>
      <c r="K6" s="8">
        <v>500000</v>
      </c>
      <c r="L6" s="8">
        <v>250000</v>
      </c>
      <c r="M6" s="8">
        <v>575000</v>
      </c>
      <c r="N6" s="9">
        <f>K6+L6+M6</f>
        <v>1325000</v>
      </c>
      <c r="O6" s="8">
        <v>500000</v>
      </c>
      <c r="P6" s="8">
        <v>300000</v>
      </c>
      <c r="Q6" s="8">
        <v>300000</v>
      </c>
      <c r="R6" s="9">
        <f>O6+P6+Q6</f>
        <v>1100000</v>
      </c>
      <c r="S6" s="10">
        <f>F6+J6+N6+R6</f>
        <v>4700000</v>
      </c>
    </row>
    <row r="7" spans="1:19" ht="29" x14ac:dyDescent="0.35">
      <c r="B7" s="5" t="s">
        <v>21</v>
      </c>
      <c r="C7" s="8">
        <v>400000</v>
      </c>
      <c r="D7" s="8">
        <v>200000</v>
      </c>
      <c r="E7" s="8">
        <v>500000</v>
      </c>
      <c r="F7" s="9">
        <f t="shared" ref="F7:F8" si="0">C7+D7+E7</f>
        <v>1100000</v>
      </c>
      <c r="G7" s="8">
        <v>400000</v>
      </c>
      <c r="H7" s="8">
        <v>200000</v>
      </c>
      <c r="I7" s="8">
        <v>100000</v>
      </c>
      <c r="J7" s="9">
        <f>G7+H7+I7</f>
        <v>700000</v>
      </c>
      <c r="K7" s="8">
        <v>800000</v>
      </c>
      <c r="L7" s="8">
        <v>500000</v>
      </c>
      <c r="M7" s="8">
        <v>400000</v>
      </c>
      <c r="N7" s="9">
        <f>K7+L7+M7</f>
        <v>1700000</v>
      </c>
      <c r="O7" s="8">
        <v>200000</v>
      </c>
      <c r="P7" s="8">
        <v>500000</v>
      </c>
      <c r="Q7" s="8">
        <v>475000</v>
      </c>
      <c r="R7" s="9">
        <f>O7+P7+Q7</f>
        <v>1175000</v>
      </c>
      <c r="S7" s="10">
        <f>F7+J7+N7+R7</f>
        <v>4675000</v>
      </c>
    </row>
    <row r="8" spans="1:19" x14ac:dyDescent="0.35">
      <c r="B8" s="5" t="s">
        <v>22</v>
      </c>
      <c r="C8" s="11">
        <v>0</v>
      </c>
      <c r="D8" s="11">
        <v>593685.24</v>
      </c>
      <c r="E8" s="11">
        <f>368283.04+4149.6</f>
        <v>372432.63999999996</v>
      </c>
      <c r="F8" s="12">
        <f t="shared" si="0"/>
        <v>966117.87999999989</v>
      </c>
      <c r="G8" s="11">
        <v>0</v>
      </c>
      <c r="H8" s="11">
        <v>0</v>
      </c>
      <c r="I8" s="11">
        <f>429078.89+561836.28</f>
        <v>990915.17</v>
      </c>
      <c r="J8" s="12">
        <f>G8+H8+I8</f>
        <v>990915.17</v>
      </c>
      <c r="K8" s="11">
        <f>601221.94+124894.5</f>
        <v>726116.44</v>
      </c>
      <c r="L8" s="11">
        <v>500000</v>
      </c>
      <c r="M8" s="11">
        <v>618338.47</v>
      </c>
      <c r="N8" s="12">
        <f>K8+L8+M8</f>
        <v>1844454.91</v>
      </c>
      <c r="O8" s="11">
        <v>550057.56000000006</v>
      </c>
      <c r="P8" s="11">
        <v>0</v>
      </c>
      <c r="Q8" s="11">
        <v>300000</v>
      </c>
      <c r="R8" s="12">
        <f>O8+P8+Q8</f>
        <v>850057.56</v>
      </c>
      <c r="S8" s="13">
        <f>F8+J8+N8+R8</f>
        <v>4651545.5199999996</v>
      </c>
    </row>
    <row r="9" spans="1:19" ht="29" x14ac:dyDescent="0.35">
      <c r="B9" s="14" t="s">
        <v>23</v>
      </c>
      <c r="C9" s="15">
        <f>C12/C13</f>
        <v>0</v>
      </c>
      <c r="D9" s="15">
        <f t="shared" ref="D9:Q9" si="1">D12/D13</f>
        <v>0.12631600851063829</v>
      </c>
      <c r="E9" s="15">
        <f t="shared" si="1"/>
        <v>0.20555699574468084</v>
      </c>
      <c r="F9" s="15">
        <f>E9</f>
        <v>0.20555699574468084</v>
      </c>
      <c r="G9" s="15">
        <f t="shared" si="1"/>
        <v>0.20555699574468084</v>
      </c>
      <c r="H9" s="15">
        <f t="shared" si="1"/>
        <v>0.20555699574468084</v>
      </c>
      <c r="I9" s="15">
        <f t="shared" si="1"/>
        <v>0.41639001063829784</v>
      </c>
      <c r="J9" s="15">
        <f>I9</f>
        <v>0.41639001063829784</v>
      </c>
      <c r="K9" s="15">
        <f t="shared" si="1"/>
        <v>0.57088287021276596</v>
      </c>
      <c r="L9" s="15">
        <f t="shared" si="1"/>
        <v>0.67726584893617015</v>
      </c>
      <c r="M9" s="15">
        <f t="shared" si="1"/>
        <v>0.80882722553191488</v>
      </c>
      <c r="N9" s="15">
        <f>M9</f>
        <v>0.80882722553191488</v>
      </c>
      <c r="O9" s="15">
        <f t="shared" si="1"/>
        <v>0.9258607489361701</v>
      </c>
      <c r="P9" s="15">
        <f t="shared" si="1"/>
        <v>0.9258607489361701</v>
      </c>
      <c r="Q9" s="15">
        <f t="shared" si="1"/>
        <v>0.98969053617021263</v>
      </c>
      <c r="R9" s="15">
        <f>Q9</f>
        <v>0.98969053617021263</v>
      </c>
      <c r="S9" s="15">
        <f>R9</f>
        <v>0.98969053617021263</v>
      </c>
    </row>
    <row r="10" spans="1:19" s="16" customFormat="1" ht="58" hidden="1" x14ac:dyDescent="0.35">
      <c r="B10" s="14" t="s">
        <v>24</v>
      </c>
      <c r="C10" s="17">
        <f>(B1/12)-C8</f>
        <v>391666.66666666669</v>
      </c>
      <c r="D10" s="17">
        <f>(B1/12)-D8+C10</f>
        <v>189648.09333333338</v>
      </c>
      <c r="E10" s="17">
        <f>(B1/12)-E8+D10</f>
        <v>208882.12000000011</v>
      </c>
      <c r="F10" s="18">
        <f>(B1/4)-F8</f>
        <v>208882.12000000011</v>
      </c>
      <c r="G10" s="17">
        <f>(B1/12)-G8+E10</f>
        <v>600548.78666666686</v>
      </c>
      <c r="H10" s="17">
        <f>(B1/12)-H8+G10</f>
        <v>992215.4533333336</v>
      </c>
      <c r="I10" s="17">
        <f>(B1/12)-I8+H10</f>
        <v>392966.95000000019</v>
      </c>
      <c r="J10" s="18">
        <f>(B1/4)-J8+F10</f>
        <v>392966.95000000007</v>
      </c>
      <c r="K10" s="17">
        <f>(B1/12)-K8+I10</f>
        <v>58517.176666666928</v>
      </c>
      <c r="L10" s="17">
        <f>(B1/12)-L8+K10</f>
        <v>-49816.156666666386</v>
      </c>
      <c r="M10" s="17">
        <f>(B1/12)-M8+L10</f>
        <v>-276487.95999999967</v>
      </c>
      <c r="N10" s="18">
        <f>(B1/4)-N8+J10</f>
        <v>-276487.95999999985</v>
      </c>
      <c r="O10" s="17">
        <f>(B1/12)-O8+M10</f>
        <v>-434878.85333333304</v>
      </c>
      <c r="P10" s="17">
        <f>(B1/12)-P8+O10</f>
        <v>-43212.186666666355</v>
      </c>
      <c r="Q10" s="17">
        <f>(B1/12)-Q8+P10</f>
        <v>48454.480000000331</v>
      </c>
      <c r="R10" s="18">
        <f>(B1/4)-R8+N10</f>
        <v>48454.480000000098</v>
      </c>
      <c r="S10" s="17">
        <f>R10</f>
        <v>48454.480000000098</v>
      </c>
    </row>
    <row r="11" spans="1:19" s="16" customFormat="1" ht="29" x14ac:dyDescent="0.35">
      <c r="B11" s="14" t="s">
        <v>25</v>
      </c>
      <c r="C11" s="17">
        <f>B1-C7</f>
        <v>4300000</v>
      </c>
      <c r="D11" s="17">
        <f>C11-D7</f>
        <v>4100000</v>
      </c>
      <c r="E11" s="17">
        <f>D11-E7</f>
        <v>3600000</v>
      </c>
      <c r="F11" s="18">
        <f>B1-F7</f>
        <v>3600000</v>
      </c>
      <c r="G11" s="17">
        <f>E11-G7</f>
        <v>3200000</v>
      </c>
      <c r="H11" s="17">
        <f>G11-H7</f>
        <v>3000000</v>
      </c>
      <c r="I11" s="17">
        <f>H11-I7</f>
        <v>2900000</v>
      </c>
      <c r="J11" s="18">
        <f>F11-J7</f>
        <v>2900000</v>
      </c>
      <c r="K11" s="17">
        <f>I11-K7</f>
        <v>2100000</v>
      </c>
      <c r="L11" s="17">
        <f>K11-L7</f>
        <v>1600000</v>
      </c>
      <c r="M11" s="17">
        <f>L11-M7</f>
        <v>1200000</v>
      </c>
      <c r="N11" s="18">
        <f>J11-N7</f>
        <v>1200000</v>
      </c>
      <c r="O11" s="17">
        <f>M11-O7</f>
        <v>1000000</v>
      </c>
      <c r="P11" s="17">
        <f>O11-P7</f>
        <v>500000</v>
      </c>
      <c r="Q11" s="17">
        <f>P11-Q7</f>
        <v>25000</v>
      </c>
      <c r="R11" s="18">
        <f>N11-R7</f>
        <v>25000</v>
      </c>
      <c r="S11" s="17">
        <f>R11</f>
        <v>25000</v>
      </c>
    </row>
    <row r="12" spans="1:19" s="2" customFormat="1" x14ac:dyDescent="0.35">
      <c r="B12" s="19" t="s">
        <v>26</v>
      </c>
      <c r="C12" s="3">
        <f>C8</f>
        <v>0</v>
      </c>
      <c r="D12" s="3">
        <f>C12+D8</f>
        <v>593685.24</v>
      </c>
      <c r="E12" s="3">
        <f>D12+E8</f>
        <v>966117.87999999989</v>
      </c>
      <c r="F12" s="3"/>
      <c r="G12" s="3">
        <f>E12+G8</f>
        <v>966117.87999999989</v>
      </c>
      <c r="H12" s="3">
        <f>G12+H8</f>
        <v>966117.87999999989</v>
      </c>
      <c r="I12" s="3">
        <f>H12+I8</f>
        <v>1957033.0499999998</v>
      </c>
      <c r="J12" s="3"/>
      <c r="K12" s="3">
        <f>I12+K8</f>
        <v>2683149.4899999998</v>
      </c>
      <c r="L12" s="3">
        <f>K12+L8</f>
        <v>3183149.4899999998</v>
      </c>
      <c r="M12" s="3">
        <f>L12+M8</f>
        <v>3801487.96</v>
      </c>
      <c r="N12" s="3"/>
      <c r="O12" s="3">
        <f>M12+O8</f>
        <v>4351545.5199999996</v>
      </c>
      <c r="P12" s="3">
        <f>O12+P8</f>
        <v>4351545.5199999996</v>
      </c>
      <c r="Q12" s="3">
        <f>P12+Q8</f>
        <v>4651545.5199999996</v>
      </c>
      <c r="R12" s="3"/>
      <c r="S12" s="3"/>
    </row>
    <row r="13" spans="1:19" s="2" customFormat="1" x14ac:dyDescent="0.35">
      <c r="B13" s="19" t="s">
        <v>27</v>
      </c>
      <c r="C13" s="3">
        <f>B1</f>
        <v>4700000</v>
      </c>
      <c r="D13" s="3">
        <f>B1</f>
        <v>4700000</v>
      </c>
      <c r="E13" s="3">
        <f>B1</f>
        <v>4700000</v>
      </c>
      <c r="F13" s="3"/>
      <c r="G13" s="3">
        <f>B1</f>
        <v>4700000</v>
      </c>
      <c r="H13" s="3">
        <f>B1</f>
        <v>4700000</v>
      </c>
      <c r="I13" s="3">
        <f>B1</f>
        <v>4700000</v>
      </c>
      <c r="J13" s="3"/>
      <c r="K13" s="3">
        <f>B1</f>
        <v>4700000</v>
      </c>
      <c r="L13" s="3">
        <f>B1</f>
        <v>4700000</v>
      </c>
      <c r="M13" s="3">
        <f>B1</f>
        <v>4700000</v>
      </c>
      <c r="N13" s="3"/>
      <c r="O13" s="3">
        <f>B1</f>
        <v>4700000</v>
      </c>
      <c r="P13" s="3">
        <f>B1</f>
        <v>4700000</v>
      </c>
      <c r="Q13" s="3">
        <f>B1</f>
        <v>4700000</v>
      </c>
      <c r="R13" s="3"/>
      <c r="S13" s="3"/>
    </row>
    <row r="14" spans="1:19" s="2" customFormat="1" ht="29" x14ac:dyDescent="0.35">
      <c r="B14" s="19" t="s">
        <v>28</v>
      </c>
      <c r="C14" s="3">
        <f>B1-B3</f>
        <v>3995000</v>
      </c>
      <c r="D14" s="3">
        <f>B1-B3</f>
        <v>3995000</v>
      </c>
      <c r="E14" s="3">
        <f>B1-B3</f>
        <v>3995000</v>
      </c>
      <c r="F14" s="3"/>
      <c r="G14" s="3">
        <f>B1-B3</f>
        <v>3995000</v>
      </c>
      <c r="H14" s="3">
        <f>B1-B3</f>
        <v>3995000</v>
      </c>
      <c r="I14" s="3">
        <f>B1-B3</f>
        <v>3995000</v>
      </c>
      <c r="J14" s="3"/>
      <c r="K14" s="3">
        <f>B1-B3</f>
        <v>3995000</v>
      </c>
      <c r="L14" s="3">
        <f>B1-B3</f>
        <v>3995000</v>
      </c>
      <c r="M14" s="3">
        <f>B1-B3</f>
        <v>3995000</v>
      </c>
      <c r="N14" s="3"/>
      <c r="O14" s="3">
        <f>B1-B3</f>
        <v>3995000</v>
      </c>
      <c r="P14" s="3">
        <f>B1-B3</f>
        <v>3995000</v>
      </c>
      <c r="Q14" s="3">
        <f>B1-B3</f>
        <v>3995000</v>
      </c>
      <c r="R14" s="3"/>
      <c r="S14" s="3"/>
    </row>
    <row r="15" spans="1:19" s="20" customFormat="1" x14ac:dyDescent="0.35"/>
  </sheetData>
  <protectedRanges>
    <protectedRange sqref="B1 C9:S9 C6:E8 O6:Q8 K6:M8 G6:I8" name="Things to put in"/>
  </protectedRanges>
  <conditionalFormatting sqref="C10:S10">
    <cfRule type="cellIs" dxfId="5" priority="1" operator="lessThanOrEqual">
      <formula>$B$3</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3DDD-875E-46CA-BD21-B3AF1DA8A19D}">
  <dimension ref="A1"/>
  <sheetViews>
    <sheetView zoomScale="70" zoomScaleNormal="70" workbookViewId="0">
      <selection activeCell="F17" sqref="F17"/>
    </sheetView>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92F0-AC7C-4867-A33A-BAEBB83E0CB8}">
  <dimension ref="A1:S17"/>
  <sheetViews>
    <sheetView zoomScale="70" zoomScaleNormal="70" workbookViewId="0">
      <selection activeCell="B1" sqref="B1"/>
    </sheetView>
  </sheetViews>
  <sheetFormatPr defaultRowHeight="14.5" x14ac:dyDescent="0.35"/>
  <cols>
    <col min="1" max="1" width="27" bestFit="1" customWidth="1"/>
    <col min="2" max="2" width="18.54296875" customWidth="1"/>
    <col min="3" max="6" width="13.26953125"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35</v>
      </c>
      <c r="B1" s="21">
        <f>'Year 4'!S13</f>
        <v>0</v>
      </c>
    </row>
    <row r="2" spans="1:19" x14ac:dyDescent="0.35">
      <c r="A2" t="s">
        <v>0</v>
      </c>
      <c r="B2" s="1"/>
    </row>
    <row r="3" spans="1:19" x14ac:dyDescent="0.35">
      <c r="A3" t="s">
        <v>36</v>
      </c>
      <c r="B3" s="21">
        <f>B1+B2</f>
        <v>0</v>
      </c>
    </row>
    <row r="4" spans="1:19" s="2" customFormat="1" x14ac:dyDescent="0.35">
      <c r="A4" s="2" t="s">
        <v>37</v>
      </c>
      <c r="B4" s="3">
        <f>B2/12</f>
        <v>0</v>
      </c>
    </row>
    <row r="5" spans="1:19" s="2" customFormat="1" x14ac:dyDescent="0.35">
      <c r="A5" s="2" t="s">
        <v>2</v>
      </c>
      <c r="B5" s="3">
        <f>B2-(B2*0.85)</f>
        <v>0</v>
      </c>
    </row>
    <row r="7" spans="1:19" s="4" customFormat="1" ht="54.5" x14ac:dyDescent="0.35">
      <c r="B7" s="5"/>
      <c r="C7" s="6" t="s">
        <v>3</v>
      </c>
      <c r="D7" s="6" t="s">
        <v>4</v>
      </c>
      <c r="E7" s="6" t="s">
        <v>5</v>
      </c>
      <c r="F7" s="7" t="s">
        <v>6</v>
      </c>
      <c r="G7" s="6" t="s">
        <v>7</v>
      </c>
      <c r="H7" s="6" t="s">
        <v>8</v>
      </c>
      <c r="I7" s="6" t="s">
        <v>9</v>
      </c>
      <c r="J7" s="7" t="s">
        <v>10</v>
      </c>
      <c r="K7" s="6" t="s">
        <v>11</v>
      </c>
      <c r="L7" s="6" t="s">
        <v>12</v>
      </c>
      <c r="M7" s="6" t="s">
        <v>13</v>
      </c>
      <c r="N7" s="7" t="s">
        <v>14</v>
      </c>
      <c r="O7" s="6" t="s">
        <v>15</v>
      </c>
      <c r="P7" s="6" t="s">
        <v>16</v>
      </c>
      <c r="Q7" s="6" t="s">
        <v>17</v>
      </c>
      <c r="R7" s="7" t="s">
        <v>18</v>
      </c>
      <c r="S7" s="5" t="s">
        <v>19</v>
      </c>
    </row>
    <row r="8" spans="1:19" ht="29" x14ac:dyDescent="0.35">
      <c r="B8" s="5" t="s">
        <v>20</v>
      </c>
      <c r="C8" s="8"/>
      <c r="D8" s="8"/>
      <c r="E8" s="8"/>
      <c r="F8" s="9">
        <f>C8+D8+E8</f>
        <v>0</v>
      </c>
      <c r="G8" s="8"/>
      <c r="H8" s="8"/>
      <c r="I8" s="8"/>
      <c r="J8" s="9">
        <f>G8+H8+I8</f>
        <v>0</v>
      </c>
      <c r="K8" s="8"/>
      <c r="L8" s="8"/>
      <c r="M8" s="8"/>
      <c r="N8" s="9">
        <f>K8+L8+M8</f>
        <v>0</v>
      </c>
      <c r="O8" s="8"/>
      <c r="P8" s="8"/>
      <c r="Q8" s="8"/>
      <c r="R8" s="9">
        <f>O8+P8+Q8</f>
        <v>0</v>
      </c>
      <c r="S8" s="10">
        <f>F8+J8+N8+R8</f>
        <v>0</v>
      </c>
    </row>
    <row r="9" spans="1:19" ht="29" x14ac:dyDescent="0.35">
      <c r="B9" s="5" t="s">
        <v>21</v>
      </c>
      <c r="C9" s="8"/>
      <c r="D9" s="8"/>
      <c r="E9" s="8"/>
      <c r="F9" s="9">
        <f t="shared" ref="F9:F10" si="0">C9+D9+E9</f>
        <v>0</v>
      </c>
      <c r="G9" s="8"/>
      <c r="H9" s="8"/>
      <c r="I9" s="8"/>
      <c r="J9" s="9">
        <f>G9+H9+I9</f>
        <v>0</v>
      </c>
      <c r="K9" s="8"/>
      <c r="L9" s="8"/>
      <c r="M9" s="8"/>
      <c r="N9" s="9">
        <f>K9+L9+M9</f>
        <v>0</v>
      </c>
      <c r="O9" s="8"/>
      <c r="P9" s="8"/>
      <c r="Q9" s="8"/>
      <c r="R9" s="9">
        <f>O9+P9+Q9</f>
        <v>0</v>
      </c>
      <c r="S9" s="10">
        <f>F9+J9+N9+R9</f>
        <v>0</v>
      </c>
    </row>
    <row r="10" spans="1:19" x14ac:dyDescent="0.35">
      <c r="B10" s="5" t="s">
        <v>22</v>
      </c>
      <c r="C10" s="8"/>
      <c r="D10" s="8"/>
      <c r="E10" s="8"/>
      <c r="F10" s="9">
        <f t="shared" si="0"/>
        <v>0</v>
      </c>
      <c r="G10" s="8"/>
      <c r="H10" s="8"/>
      <c r="I10" s="8"/>
      <c r="J10" s="9">
        <f>G10+H10+I10</f>
        <v>0</v>
      </c>
      <c r="K10" s="8"/>
      <c r="L10" s="8"/>
      <c r="M10" s="8"/>
      <c r="N10" s="9">
        <f>K10+L10+M10</f>
        <v>0</v>
      </c>
      <c r="O10" s="8"/>
      <c r="P10" s="8"/>
      <c r="Q10" s="8"/>
      <c r="R10" s="9">
        <f>O10+P10+Q10</f>
        <v>0</v>
      </c>
      <c r="S10" s="10">
        <f>F10+J10+N10+R10</f>
        <v>0</v>
      </c>
    </row>
    <row r="11" spans="1:19" ht="29" x14ac:dyDescent="0.35">
      <c r="B11" s="14" t="s">
        <v>23</v>
      </c>
      <c r="C11" s="15" t="e">
        <f>C14/C15</f>
        <v>#DIV/0!</v>
      </c>
      <c r="D11" s="15" t="e">
        <f t="shared" ref="D11:Q11" si="1">D14/D15</f>
        <v>#DIV/0!</v>
      </c>
      <c r="E11" s="15" t="e">
        <f t="shared" si="1"/>
        <v>#DIV/0!</v>
      </c>
      <c r="F11" s="15" t="e">
        <f>E11</f>
        <v>#DIV/0!</v>
      </c>
      <c r="G11" s="15" t="e">
        <f t="shared" si="1"/>
        <v>#DIV/0!</v>
      </c>
      <c r="H11" s="15" t="e">
        <f t="shared" si="1"/>
        <v>#DIV/0!</v>
      </c>
      <c r="I11" s="15" t="e">
        <f t="shared" si="1"/>
        <v>#DIV/0!</v>
      </c>
      <c r="J11" s="15" t="e">
        <f>I11</f>
        <v>#DIV/0!</v>
      </c>
      <c r="K11" s="15" t="e">
        <f t="shared" si="1"/>
        <v>#DIV/0!</v>
      </c>
      <c r="L11" s="15" t="e">
        <f t="shared" si="1"/>
        <v>#DIV/0!</v>
      </c>
      <c r="M11" s="15" t="e">
        <f t="shared" si="1"/>
        <v>#DIV/0!</v>
      </c>
      <c r="N11" s="15" t="e">
        <f>M11</f>
        <v>#DIV/0!</v>
      </c>
      <c r="O11" s="15" t="e">
        <f t="shared" si="1"/>
        <v>#DIV/0!</v>
      </c>
      <c r="P11" s="15" t="e">
        <f t="shared" si="1"/>
        <v>#DIV/0!</v>
      </c>
      <c r="Q11" s="15" t="e">
        <f t="shared" si="1"/>
        <v>#DIV/0!</v>
      </c>
      <c r="R11" s="15" t="e">
        <f>Q11</f>
        <v>#DIV/0!</v>
      </c>
      <c r="S11" s="15" t="e">
        <f>R11</f>
        <v>#DIV/0!</v>
      </c>
    </row>
    <row r="12" spans="1:19" s="16" customFormat="1" ht="1.5" customHeight="1" x14ac:dyDescent="0.35">
      <c r="B12" s="14" t="s">
        <v>24</v>
      </c>
      <c r="C12" s="17">
        <f>(B2/12)-C10</f>
        <v>0</v>
      </c>
      <c r="D12" s="17">
        <f>(B2/12)-D10+C12</f>
        <v>0</v>
      </c>
      <c r="E12" s="17">
        <f>(B2/12)-E10+D12</f>
        <v>0</v>
      </c>
      <c r="F12" s="18">
        <f>(B2/4)-F10</f>
        <v>0</v>
      </c>
      <c r="G12" s="17">
        <f>(B2/12)-G10+E12</f>
        <v>0</v>
      </c>
      <c r="H12" s="17">
        <f>(B2/12)-H10+G12</f>
        <v>0</v>
      </c>
      <c r="I12" s="17">
        <f>(B2/12)-I10+H12</f>
        <v>0</v>
      </c>
      <c r="J12" s="18">
        <f>(B2/4)-J10+F12</f>
        <v>0</v>
      </c>
      <c r="K12" s="17">
        <f>(B2/12)-K10+I12</f>
        <v>0</v>
      </c>
      <c r="L12" s="17">
        <f>(B2/12)-L10+K12</f>
        <v>0</v>
      </c>
      <c r="M12" s="17">
        <f>(B2/12)-M10+L12</f>
        <v>0</v>
      </c>
      <c r="N12" s="18">
        <f>(B2/4)-N10+J12</f>
        <v>0</v>
      </c>
      <c r="O12" s="17">
        <f>(B2/12)-O10+M12</f>
        <v>0</v>
      </c>
      <c r="P12" s="17">
        <f>(B2/12)-P10+O12</f>
        <v>0</v>
      </c>
      <c r="Q12" s="17">
        <f>(B2/12)-Q10+P12</f>
        <v>0</v>
      </c>
      <c r="R12" s="18">
        <f>(B2/4)-R10+N12</f>
        <v>0</v>
      </c>
      <c r="S12" s="17">
        <f>R12</f>
        <v>0</v>
      </c>
    </row>
    <row r="13" spans="1:19" s="16" customFormat="1" ht="29" x14ac:dyDescent="0.35">
      <c r="B13" s="14" t="s">
        <v>25</v>
      </c>
      <c r="C13" s="17">
        <f>B2-C9</f>
        <v>0</v>
      </c>
      <c r="D13" s="17">
        <f>C13-D9</f>
        <v>0</v>
      </c>
      <c r="E13" s="17">
        <f>D13-E9</f>
        <v>0</v>
      </c>
      <c r="F13" s="18">
        <f>B2-F9</f>
        <v>0</v>
      </c>
      <c r="G13" s="17">
        <f>E13-G9</f>
        <v>0</v>
      </c>
      <c r="H13" s="17">
        <f>G13-H9</f>
        <v>0</v>
      </c>
      <c r="I13" s="17">
        <f>H13-I9</f>
        <v>0</v>
      </c>
      <c r="J13" s="18">
        <f>F13-J9</f>
        <v>0</v>
      </c>
      <c r="K13" s="17">
        <f>I13-K9</f>
        <v>0</v>
      </c>
      <c r="L13" s="17">
        <f>K13-L9</f>
        <v>0</v>
      </c>
      <c r="M13" s="17">
        <f>L13-M9</f>
        <v>0</v>
      </c>
      <c r="N13" s="18">
        <f>J13-N9</f>
        <v>0</v>
      </c>
      <c r="O13" s="17">
        <f>M13-O9</f>
        <v>0</v>
      </c>
      <c r="P13" s="17">
        <f>O13-P9</f>
        <v>0</v>
      </c>
      <c r="Q13" s="17">
        <f>P13-Q9</f>
        <v>0</v>
      </c>
      <c r="R13" s="18">
        <f>N13-R9</f>
        <v>0</v>
      </c>
      <c r="S13" s="17">
        <f>R13</f>
        <v>0</v>
      </c>
    </row>
    <row r="14" spans="1:19" s="2" customFormat="1" x14ac:dyDescent="0.35">
      <c r="B14" s="19" t="s">
        <v>26</v>
      </c>
      <c r="C14" s="3">
        <f>C10</f>
        <v>0</v>
      </c>
      <c r="D14" s="3">
        <f>C14+D10</f>
        <v>0</v>
      </c>
      <c r="E14" s="3">
        <f>D14+E10</f>
        <v>0</v>
      </c>
      <c r="F14" s="3"/>
      <c r="G14" s="3">
        <f>E14+G10</f>
        <v>0</v>
      </c>
      <c r="H14" s="3">
        <f>G14+H10</f>
        <v>0</v>
      </c>
      <c r="I14" s="3">
        <f>H14+I10</f>
        <v>0</v>
      </c>
      <c r="J14" s="3"/>
      <c r="K14" s="3">
        <f>I14+K10</f>
        <v>0</v>
      </c>
      <c r="L14" s="3">
        <f>K14+L10</f>
        <v>0</v>
      </c>
      <c r="M14" s="3">
        <f>L14+M10</f>
        <v>0</v>
      </c>
      <c r="N14" s="3"/>
      <c r="O14" s="3">
        <f>M14+O10</f>
        <v>0</v>
      </c>
      <c r="P14" s="3">
        <f>O14+P10</f>
        <v>0</v>
      </c>
      <c r="Q14" s="3">
        <f>P14+Q10</f>
        <v>0</v>
      </c>
      <c r="R14" s="3"/>
      <c r="S14" s="3"/>
    </row>
    <row r="15" spans="1:19" s="2" customFormat="1" x14ac:dyDescent="0.35">
      <c r="B15" s="19" t="s">
        <v>27</v>
      </c>
      <c r="C15" s="3">
        <f>B2</f>
        <v>0</v>
      </c>
      <c r="D15" s="3">
        <f>B2</f>
        <v>0</v>
      </c>
      <c r="E15" s="3">
        <f>B2</f>
        <v>0</v>
      </c>
      <c r="F15" s="3"/>
      <c r="G15" s="3">
        <f>B2</f>
        <v>0</v>
      </c>
      <c r="H15" s="3">
        <f>B2</f>
        <v>0</v>
      </c>
      <c r="I15" s="3">
        <f>B2</f>
        <v>0</v>
      </c>
      <c r="J15" s="3"/>
      <c r="K15" s="3">
        <f>B2</f>
        <v>0</v>
      </c>
      <c r="L15" s="3">
        <f>B2</f>
        <v>0</v>
      </c>
      <c r="M15" s="3">
        <f>B2</f>
        <v>0</v>
      </c>
      <c r="N15" s="3"/>
      <c r="O15" s="3">
        <f>B2</f>
        <v>0</v>
      </c>
      <c r="P15" s="3">
        <f>B2</f>
        <v>0</v>
      </c>
      <c r="Q15" s="3">
        <f>B2</f>
        <v>0</v>
      </c>
      <c r="R15" s="3"/>
      <c r="S15" s="3"/>
    </row>
    <row r="16" spans="1:19" s="2" customFormat="1" ht="29" x14ac:dyDescent="0.35">
      <c r="B16" s="19" t="s">
        <v>28</v>
      </c>
      <c r="C16" s="3">
        <f>B2-B5</f>
        <v>0</v>
      </c>
      <c r="D16" s="3">
        <f>B2-B5</f>
        <v>0</v>
      </c>
      <c r="E16" s="3">
        <f>B2-B5</f>
        <v>0</v>
      </c>
      <c r="F16" s="3"/>
      <c r="G16" s="3">
        <f>B2-B5</f>
        <v>0</v>
      </c>
      <c r="H16" s="3">
        <f>B2-B5</f>
        <v>0</v>
      </c>
      <c r="I16" s="3">
        <f>B2-B5</f>
        <v>0</v>
      </c>
      <c r="J16" s="3"/>
      <c r="K16" s="3">
        <f>B2-B5</f>
        <v>0</v>
      </c>
      <c r="L16" s="3">
        <f>B2-B5</f>
        <v>0</v>
      </c>
      <c r="M16" s="3">
        <f>B2-B5</f>
        <v>0</v>
      </c>
      <c r="N16" s="3"/>
      <c r="O16" s="3">
        <f>B2-B5</f>
        <v>0</v>
      </c>
      <c r="P16" s="3">
        <f>B2-B5</f>
        <v>0</v>
      </c>
      <c r="Q16" s="3">
        <f>B2-B5</f>
        <v>0</v>
      </c>
      <c r="R16" s="3"/>
      <c r="S16" s="3"/>
    </row>
    <row r="17" s="20" customFormat="1" x14ac:dyDescent="0.35"/>
  </sheetData>
  <protectedRanges>
    <protectedRange sqref="B2 C8:E10 G8:I10 K8:M10 O8:Q10" name="Range1"/>
  </protectedRanges>
  <conditionalFormatting sqref="C12:S12">
    <cfRule type="cellIs" dxfId="0" priority="1" operator="lessThanOrEqual">
      <formula>$B$5</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A93D-1F2A-461E-8108-0AC8D58C41C5}">
  <dimension ref="A1"/>
  <sheetViews>
    <sheetView zoomScale="70" zoomScaleNormal="70" workbookViewId="0">
      <selection activeCell="I21" sqref="I21"/>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064A-C7AC-499E-AD7B-392A1BD5B20A}">
  <dimension ref="A1"/>
  <sheetViews>
    <sheetView tabSelected="1" zoomScale="70" zoomScaleNormal="70" workbookViewId="0">
      <selection sqref="A1:XFD1048576"/>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CEF4-3748-4FDE-B0F5-E53A242EB754}">
  <dimension ref="A1:S15"/>
  <sheetViews>
    <sheetView zoomScale="70" zoomScaleNormal="70" workbookViewId="0">
      <selection activeCell="A13" sqref="A13"/>
    </sheetView>
  </sheetViews>
  <sheetFormatPr defaultRowHeight="14.5" x14ac:dyDescent="0.35"/>
  <cols>
    <col min="1" max="1" width="27" bestFit="1" customWidth="1"/>
    <col min="2" max="2" width="18.54296875" customWidth="1"/>
    <col min="3" max="6" width="13.26953125"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0</v>
      </c>
      <c r="B1" s="1"/>
    </row>
    <row r="2" spans="1:19" s="2" customFormat="1" x14ac:dyDescent="0.35">
      <c r="A2" s="2" t="s">
        <v>37</v>
      </c>
      <c r="B2" s="3">
        <f>B1/12</f>
        <v>0</v>
      </c>
    </row>
    <row r="3" spans="1:19" s="2" customFormat="1" x14ac:dyDescent="0.35">
      <c r="A3" s="2" t="s">
        <v>2</v>
      </c>
      <c r="B3" s="3">
        <f>B1-(B1*0.85)</f>
        <v>0</v>
      </c>
    </row>
    <row r="5" spans="1:19" s="4" customFormat="1" ht="54.5" x14ac:dyDescent="0.35">
      <c r="B5" s="5"/>
      <c r="C5" s="6" t="s">
        <v>3</v>
      </c>
      <c r="D5" s="6" t="s">
        <v>4</v>
      </c>
      <c r="E5" s="6" t="s">
        <v>5</v>
      </c>
      <c r="F5" s="7" t="s">
        <v>6</v>
      </c>
      <c r="G5" s="6" t="s">
        <v>7</v>
      </c>
      <c r="H5" s="6" t="s">
        <v>8</v>
      </c>
      <c r="I5" s="6" t="s">
        <v>9</v>
      </c>
      <c r="J5" s="7" t="s">
        <v>10</v>
      </c>
      <c r="K5" s="6" t="s">
        <v>11</v>
      </c>
      <c r="L5" s="6" t="s">
        <v>12</v>
      </c>
      <c r="M5" s="6" t="s">
        <v>13</v>
      </c>
      <c r="N5" s="7" t="s">
        <v>14</v>
      </c>
      <c r="O5" s="6" t="s">
        <v>15</v>
      </c>
      <c r="P5" s="6" t="s">
        <v>16</v>
      </c>
      <c r="Q5" s="6" t="s">
        <v>17</v>
      </c>
      <c r="R5" s="7" t="s">
        <v>18</v>
      </c>
      <c r="S5" s="5" t="s">
        <v>19</v>
      </c>
    </row>
    <row r="6" spans="1:19" ht="29" x14ac:dyDescent="0.35">
      <c r="B6" s="5" t="s">
        <v>20</v>
      </c>
      <c r="C6" s="8"/>
      <c r="D6" s="8"/>
      <c r="E6" s="8"/>
      <c r="F6" s="9">
        <f>C6+D6+E6</f>
        <v>0</v>
      </c>
      <c r="G6" s="8"/>
      <c r="H6" s="8"/>
      <c r="I6" s="8"/>
      <c r="J6" s="9">
        <f>G6+H6+I6</f>
        <v>0</v>
      </c>
      <c r="K6" s="8"/>
      <c r="L6" s="8"/>
      <c r="M6" s="8"/>
      <c r="N6" s="9">
        <f>K6+L6+M6</f>
        <v>0</v>
      </c>
      <c r="O6" s="8"/>
      <c r="P6" s="8"/>
      <c r="Q6" s="8"/>
      <c r="R6" s="9">
        <f>O6+P6+Q6</f>
        <v>0</v>
      </c>
      <c r="S6" s="10">
        <f>F6+J6+N6+R6</f>
        <v>0</v>
      </c>
    </row>
    <row r="7" spans="1:19" ht="29" x14ac:dyDescent="0.35">
      <c r="B7" s="5" t="s">
        <v>21</v>
      </c>
      <c r="C7" s="8"/>
      <c r="D7" s="8"/>
      <c r="E7" s="8"/>
      <c r="F7" s="9">
        <f t="shared" ref="F7:F8" si="0">C7+D7+E7</f>
        <v>0</v>
      </c>
      <c r="G7" s="8"/>
      <c r="H7" s="8"/>
      <c r="I7" s="8"/>
      <c r="J7" s="9">
        <f>G7+H7+I7</f>
        <v>0</v>
      </c>
      <c r="K7" s="8"/>
      <c r="L7" s="8"/>
      <c r="M7" s="8"/>
      <c r="N7" s="9">
        <f>K7+L7+M7</f>
        <v>0</v>
      </c>
      <c r="O7" s="8"/>
      <c r="P7" s="8"/>
      <c r="Q7" s="8"/>
      <c r="R7" s="9">
        <f>O7+P7+Q7</f>
        <v>0</v>
      </c>
      <c r="S7" s="10">
        <f>F7+J7+N7+R7</f>
        <v>0</v>
      </c>
    </row>
    <row r="8" spans="1:19" x14ac:dyDescent="0.35">
      <c r="B8" s="5" t="s">
        <v>22</v>
      </c>
      <c r="C8" s="8"/>
      <c r="D8" s="8"/>
      <c r="E8" s="8"/>
      <c r="F8" s="9">
        <f t="shared" si="0"/>
        <v>0</v>
      </c>
      <c r="G8" s="8"/>
      <c r="H8" s="8"/>
      <c r="I8" s="8"/>
      <c r="J8" s="9">
        <f>G8+H8+I8</f>
        <v>0</v>
      </c>
      <c r="K8" s="8"/>
      <c r="L8" s="8"/>
      <c r="M8" s="8"/>
      <c r="N8" s="9">
        <f>K8+L8+M8</f>
        <v>0</v>
      </c>
      <c r="O8" s="8"/>
      <c r="P8" s="8"/>
      <c r="Q8" s="8"/>
      <c r="R8" s="9">
        <f>O8+P8+Q8</f>
        <v>0</v>
      </c>
      <c r="S8" s="10">
        <f>F8+J8+N8+R8</f>
        <v>0</v>
      </c>
    </row>
    <row r="9" spans="1:19" ht="29" x14ac:dyDescent="0.35">
      <c r="B9" s="14" t="s">
        <v>23</v>
      </c>
      <c r="C9" s="15" t="e">
        <f>C12/C13</f>
        <v>#DIV/0!</v>
      </c>
      <c r="D9" s="15" t="e">
        <f t="shared" ref="D9:Q9" si="1">D12/D13</f>
        <v>#DIV/0!</v>
      </c>
      <c r="E9" s="15" t="e">
        <f t="shared" si="1"/>
        <v>#DIV/0!</v>
      </c>
      <c r="F9" s="15" t="e">
        <f>E9</f>
        <v>#DIV/0!</v>
      </c>
      <c r="G9" s="15" t="e">
        <f t="shared" si="1"/>
        <v>#DIV/0!</v>
      </c>
      <c r="H9" s="15" t="e">
        <f t="shared" si="1"/>
        <v>#DIV/0!</v>
      </c>
      <c r="I9" s="15" t="e">
        <f t="shared" si="1"/>
        <v>#DIV/0!</v>
      </c>
      <c r="J9" s="15" t="e">
        <f>I9</f>
        <v>#DIV/0!</v>
      </c>
      <c r="K9" s="15" t="e">
        <f t="shared" si="1"/>
        <v>#DIV/0!</v>
      </c>
      <c r="L9" s="15" t="e">
        <f t="shared" si="1"/>
        <v>#DIV/0!</v>
      </c>
      <c r="M9" s="15" t="e">
        <f t="shared" si="1"/>
        <v>#DIV/0!</v>
      </c>
      <c r="N9" s="15" t="e">
        <f>M9</f>
        <v>#DIV/0!</v>
      </c>
      <c r="O9" s="15" t="e">
        <f t="shared" si="1"/>
        <v>#DIV/0!</v>
      </c>
      <c r="P9" s="15" t="e">
        <f t="shared" si="1"/>
        <v>#DIV/0!</v>
      </c>
      <c r="Q9" s="15" t="e">
        <f t="shared" si="1"/>
        <v>#DIV/0!</v>
      </c>
      <c r="R9" s="15" t="e">
        <f>Q9</f>
        <v>#DIV/0!</v>
      </c>
      <c r="S9" s="15" t="e">
        <f>R9</f>
        <v>#DIV/0!</v>
      </c>
    </row>
    <row r="10" spans="1:19" s="16" customFormat="1" ht="58" hidden="1" x14ac:dyDescent="0.35">
      <c r="B10" s="14" t="s">
        <v>24</v>
      </c>
      <c r="C10" s="17">
        <f>(B1/12)-C8</f>
        <v>0</v>
      </c>
      <c r="D10" s="17">
        <f>(B1/12)-D8+C10</f>
        <v>0</v>
      </c>
      <c r="E10" s="17">
        <f>(B1/12)-E8+D10</f>
        <v>0</v>
      </c>
      <c r="F10" s="18">
        <f>(B1/4)-F8</f>
        <v>0</v>
      </c>
      <c r="G10" s="17">
        <f>(B1/12)-G8+E10</f>
        <v>0</v>
      </c>
      <c r="H10" s="17">
        <f>(B1/12)-H8+G10</f>
        <v>0</v>
      </c>
      <c r="I10" s="17">
        <f>(B1/12)-I8+H10</f>
        <v>0</v>
      </c>
      <c r="J10" s="18">
        <f>(B1/4)-J8+F10</f>
        <v>0</v>
      </c>
      <c r="K10" s="17">
        <f>(B1/12)-K8+I10</f>
        <v>0</v>
      </c>
      <c r="L10" s="17">
        <f>(B1/12)-L8+K10</f>
        <v>0</v>
      </c>
      <c r="M10" s="17">
        <f>(B1/12)-M8+L10</f>
        <v>0</v>
      </c>
      <c r="N10" s="18">
        <f>(B1/4)-N8+J10</f>
        <v>0</v>
      </c>
      <c r="O10" s="17">
        <f>(B1/12)-O8+M10</f>
        <v>0</v>
      </c>
      <c r="P10" s="17">
        <f>(B1/12)-P8+O10</f>
        <v>0</v>
      </c>
      <c r="Q10" s="17">
        <f>(B1/12)-Q8+P10</f>
        <v>0</v>
      </c>
      <c r="R10" s="18">
        <f>(B1/4)-R8+N10</f>
        <v>0</v>
      </c>
      <c r="S10" s="17">
        <f>R10</f>
        <v>0</v>
      </c>
    </row>
    <row r="11" spans="1:19" s="16" customFormat="1" ht="29" x14ac:dyDescent="0.35">
      <c r="B11" s="14" t="s">
        <v>25</v>
      </c>
      <c r="C11" s="17">
        <f>B1-C7</f>
        <v>0</v>
      </c>
      <c r="D11" s="17">
        <f>C11-D7</f>
        <v>0</v>
      </c>
      <c r="E11" s="17">
        <f>D11-E7</f>
        <v>0</v>
      </c>
      <c r="F11" s="18">
        <f>B1-F7</f>
        <v>0</v>
      </c>
      <c r="G11" s="17">
        <f>E11-G7</f>
        <v>0</v>
      </c>
      <c r="H11" s="17">
        <f>G11-H7</f>
        <v>0</v>
      </c>
      <c r="I11" s="17">
        <f>H11-I7</f>
        <v>0</v>
      </c>
      <c r="J11" s="18">
        <f>F11-J7</f>
        <v>0</v>
      </c>
      <c r="K11" s="17">
        <f>I11-K7</f>
        <v>0</v>
      </c>
      <c r="L11" s="17">
        <f>K11-L7</f>
        <v>0</v>
      </c>
      <c r="M11" s="17">
        <f>L11-M7</f>
        <v>0</v>
      </c>
      <c r="N11" s="18">
        <f>J11-N7</f>
        <v>0</v>
      </c>
      <c r="O11" s="17">
        <f>M11-O7</f>
        <v>0</v>
      </c>
      <c r="P11" s="17">
        <f>O11-P7</f>
        <v>0</v>
      </c>
      <c r="Q11" s="17">
        <f>P11-Q7</f>
        <v>0</v>
      </c>
      <c r="R11" s="18">
        <f>N11-R7</f>
        <v>0</v>
      </c>
      <c r="S11" s="17">
        <f>R11</f>
        <v>0</v>
      </c>
    </row>
    <row r="12" spans="1:19" s="2" customFormat="1" x14ac:dyDescent="0.35">
      <c r="B12" s="19" t="s">
        <v>26</v>
      </c>
      <c r="C12" s="3">
        <f>C8</f>
        <v>0</v>
      </c>
      <c r="D12" s="3">
        <f>C12+D8</f>
        <v>0</v>
      </c>
      <c r="E12" s="3">
        <f>D12+E8</f>
        <v>0</v>
      </c>
      <c r="F12" s="3"/>
      <c r="G12" s="3">
        <f>E12+G8</f>
        <v>0</v>
      </c>
      <c r="H12" s="3">
        <f>G12+H8</f>
        <v>0</v>
      </c>
      <c r="I12" s="3">
        <f>H12+I8</f>
        <v>0</v>
      </c>
      <c r="J12" s="3"/>
      <c r="K12" s="3">
        <f>I12+K8</f>
        <v>0</v>
      </c>
      <c r="L12" s="3">
        <f>K12+L8</f>
        <v>0</v>
      </c>
      <c r="M12" s="3">
        <f>L12+M8</f>
        <v>0</v>
      </c>
      <c r="N12" s="3"/>
      <c r="O12" s="3">
        <f>M12+O8</f>
        <v>0</v>
      </c>
      <c r="P12" s="3">
        <f>O12+P8</f>
        <v>0</v>
      </c>
      <c r="Q12" s="3">
        <f>P12+Q8</f>
        <v>0</v>
      </c>
      <c r="R12" s="3"/>
      <c r="S12" s="3"/>
    </row>
    <row r="13" spans="1:19" s="2" customFormat="1" x14ac:dyDescent="0.35">
      <c r="B13" s="19" t="s">
        <v>27</v>
      </c>
      <c r="C13" s="3">
        <f>B1</f>
        <v>0</v>
      </c>
      <c r="D13" s="3">
        <f>B1</f>
        <v>0</v>
      </c>
      <c r="E13" s="3">
        <f>B1</f>
        <v>0</v>
      </c>
      <c r="F13" s="3"/>
      <c r="G13" s="3">
        <f>B1</f>
        <v>0</v>
      </c>
      <c r="H13" s="3">
        <f>B1</f>
        <v>0</v>
      </c>
      <c r="I13" s="3">
        <f>B1</f>
        <v>0</v>
      </c>
      <c r="J13" s="3"/>
      <c r="K13" s="3">
        <f>B1</f>
        <v>0</v>
      </c>
      <c r="L13" s="3">
        <f>B1</f>
        <v>0</v>
      </c>
      <c r="M13" s="3">
        <f>B1</f>
        <v>0</v>
      </c>
      <c r="N13" s="3"/>
      <c r="O13" s="3">
        <f>B1</f>
        <v>0</v>
      </c>
      <c r="P13" s="3">
        <f>B1</f>
        <v>0</v>
      </c>
      <c r="Q13" s="3">
        <f>B1</f>
        <v>0</v>
      </c>
      <c r="R13" s="3"/>
      <c r="S13" s="3"/>
    </row>
    <row r="14" spans="1:19" s="2" customFormat="1" ht="29" x14ac:dyDescent="0.35">
      <c r="B14" s="19" t="s">
        <v>28</v>
      </c>
      <c r="C14" s="3">
        <f>B1-B3</f>
        <v>0</v>
      </c>
      <c r="D14" s="3">
        <f>B1-B3</f>
        <v>0</v>
      </c>
      <c r="E14" s="3">
        <f>B1-B3</f>
        <v>0</v>
      </c>
      <c r="F14" s="3"/>
      <c r="G14" s="3">
        <f>B1-B3</f>
        <v>0</v>
      </c>
      <c r="H14" s="3">
        <f>B1-B3</f>
        <v>0</v>
      </c>
      <c r="I14" s="3">
        <f>B1-B3</f>
        <v>0</v>
      </c>
      <c r="J14" s="3"/>
      <c r="K14" s="3">
        <f>B1-B3</f>
        <v>0</v>
      </c>
      <c r="L14" s="3">
        <f>B1-B3</f>
        <v>0</v>
      </c>
      <c r="M14" s="3">
        <f>B1-B3</f>
        <v>0</v>
      </c>
      <c r="N14" s="3"/>
      <c r="O14" s="3">
        <f>B1-B3</f>
        <v>0</v>
      </c>
      <c r="P14" s="3">
        <f>B1-B3</f>
        <v>0</v>
      </c>
      <c r="Q14" s="3">
        <f>B1-B3</f>
        <v>0</v>
      </c>
      <c r="R14" s="3"/>
      <c r="S14" s="3"/>
    </row>
    <row r="15" spans="1:19" s="20" customFormat="1" x14ac:dyDescent="0.35"/>
  </sheetData>
  <protectedRanges>
    <protectedRange sqref="B1 C6:E8 G6:I8 K6:M8 O6:Q8" name="Things to put in"/>
  </protectedRanges>
  <conditionalFormatting sqref="C10:S10">
    <cfRule type="cellIs" dxfId="4" priority="1" operator="lessThanOrEqual">
      <formula>$B$3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20E67-2AE8-4AE1-993D-2B4DE27F1086}">
  <dimension ref="A1"/>
  <sheetViews>
    <sheetView zoomScale="70" zoomScaleNormal="70" workbookViewId="0">
      <selection activeCell="G23" sqref="G23"/>
    </sheetView>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9BC6-E81B-492B-A923-0E70779434AB}">
  <dimension ref="A1:S17"/>
  <sheetViews>
    <sheetView zoomScale="70" zoomScaleNormal="70" workbookViewId="0">
      <selection activeCell="B1" sqref="B1"/>
    </sheetView>
  </sheetViews>
  <sheetFormatPr defaultRowHeight="14.5" x14ac:dyDescent="0.35"/>
  <cols>
    <col min="1" max="1" width="32.54296875" bestFit="1" customWidth="1"/>
    <col min="2" max="2" width="18.54296875" customWidth="1"/>
    <col min="3" max="6" width="13.26953125"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29</v>
      </c>
      <c r="B1" s="21">
        <f>'Year 1'!S11</f>
        <v>0</v>
      </c>
    </row>
    <row r="2" spans="1:19" x14ac:dyDescent="0.35">
      <c r="A2" t="s">
        <v>0</v>
      </c>
      <c r="B2" s="1"/>
    </row>
    <row r="3" spans="1:19" x14ac:dyDescent="0.35">
      <c r="A3" t="s">
        <v>30</v>
      </c>
      <c r="B3" s="21">
        <f>B1+B2</f>
        <v>0</v>
      </c>
    </row>
    <row r="4" spans="1:19" s="2" customFormat="1" x14ac:dyDescent="0.35">
      <c r="A4" s="2" t="s">
        <v>37</v>
      </c>
      <c r="B4" s="3">
        <f>B2/12</f>
        <v>0</v>
      </c>
    </row>
    <row r="5" spans="1:19" s="2" customFormat="1" x14ac:dyDescent="0.35">
      <c r="A5" s="2" t="s">
        <v>2</v>
      </c>
      <c r="B5" s="3">
        <f>B2-(B2*0.85)</f>
        <v>0</v>
      </c>
    </row>
    <row r="7" spans="1:19" s="4" customFormat="1" ht="54.5" x14ac:dyDescent="0.35">
      <c r="B7" s="5"/>
      <c r="C7" s="6" t="s">
        <v>3</v>
      </c>
      <c r="D7" s="6" t="s">
        <v>4</v>
      </c>
      <c r="E7" s="6" t="s">
        <v>5</v>
      </c>
      <c r="F7" s="7" t="s">
        <v>6</v>
      </c>
      <c r="G7" s="6" t="s">
        <v>7</v>
      </c>
      <c r="H7" s="6" t="s">
        <v>8</v>
      </c>
      <c r="I7" s="6" t="s">
        <v>9</v>
      </c>
      <c r="J7" s="7" t="s">
        <v>10</v>
      </c>
      <c r="K7" s="6" t="s">
        <v>11</v>
      </c>
      <c r="L7" s="6" t="s">
        <v>12</v>
      </c>
      <c r="M7" s="6" t="s">
        <v>13</v>
      </c>
      <c r="N7" s="7" t="s">
        <v>14</v>
      </c>
      <c r="O7" s="6" t="s">
        <v>15</v>
      </c>
      <c r="P7" s="6" t="s">
        <v>16</v>
      </c>
      <c r="Q7" s="6" t="s">
        <v>17</v>
      </c>
      <c r="R7" s="7" t="s">
        <v>18</v>
      </c>
      <c r="S7" s="5" t="s">
        <v>19</v>
      </c>
    </row>
    <row r="8" spans="1:19" ht="29" x14ac:dyDescent="0.35">
      <c r="B8" s="5" t="s">
        <v>20</v>
      </c>
      <c r="C8" s="8"/>
      <c r="D8" s="8"/>
      <c r="E8" s="8"/>
      <c r="F8" s="9">
        <f>C8+D8+E8</f>
        <v>0</v>
      </c>
      <c r="G8" s="8"/>
      <c r="H8" s="8"/>
      <c r="I8" s="8"/>
      <c r="J8" s="9">
        <f>G8+H8+I8</f>
        <v>0</v>
      </c>
      <c r="K8" s="8"/>
      <c r="L8" s="8"/>
      <c r="M8" s="8"/>
      <c r="N8" s="9">
        <f>K8+L8+M8</f>
        <v>0</v>
      </c>
      <c r="O8" s="8"/>
      <c r="P8" s="8"/>
      <c r="Q8" s="8"/>
      <c r="R8" s="9">
        <f>O8+P8+Q8</f>
        <v>0</v>
      </c>
      <c r="S8" s="10">
        <f>F8+J8+N8+R8</f>
        <v>0</v>
      </c>
    </row>
    <row r="9" spans="1:19" ht="29" x14ac:dyDescent="0.35">
      <c r="B9" s="5" t="s">
        <v>21</v>
      </c>
      <c r="C9" s="8"/>
      <c r="D9" s="8"/>
      <c r="E9" s="8"/>
      <c r="F9" s="9">
        <f t="shared" ref="F9:F10" si="0">C9+D9+E9</f>
        <v>0</v>
      </c>
      <c r="G9" s="8"/>
      <c r="H9" s="8"/>
      <c r="I9" s="8"/>
      <c r="J9" s="9">
        <f>G9+H9+I9</f>
        <v>0</v>
      </c>
      <c r="K9" s="8"/>
      <c r="L9" s="8"/>
      <c r="M9" s="8"/>
      <c r="N9" s="9">
        <f>K9+L9+M9</f>
        <v>0</v>
      </c>
      <c r="O9" s="8"/>
      <c r="P9" s="8"/>
      <c r="Q9" s="8"/>
      <c r="R9" s="9">
        <f>O9+P9+Q9</f>
        <v>0</v>
      </c>
      <c r="S9" s="10">
        <f>F9+J9+N9+R9</f>
        <v>0</v>
      </c>
    </row>
    <row r="10" spans="1:19" x14ac:dyDescent="0.35">
      <c r="B10" s="5" t="s">
        <v>22</v>
      </c>
      <c r="C10" s="8"/>
      <c r="D10" s="8"/>
      <c r="E10" s="8"/>
      <c r="F10" s="9">
        <f t="shared" si="0"/>
        <v>0</v>
      </c>
      <c r="G10" s="8"/>
      <c r="H10" s="8"/>
      <c r="I10" s="8"/>
      <c r="J10" s="9">
        <f>G10+H10+I10</f>
        <v>0</v>
      </c>
      <c r="K10" s="8"/>
      <c r="L10" s="8"/>
      <c r="M10" s="8"/>
      <c r="N10" s="9">
        <f>K10+L10+M10</f>
        <v>0</v>
      </c>
      <c r="O10" s="8"/>
      <c r="P10" s="8"/>
      <c r="Q10" s="8"/>
      <c r="R10" s="9">
        <f>O10+P10+Q10</f>
        <v>0</v>
      </c>
      <c r="S10" s="10">
        <f>F10+J10+N10+R10</f>
        <v>0</v>
      </c>
    </row>
    <row r="11" spans="1:19" ht="29" x14ac:dyDescent="0.35">
      <c r="B11" s="14" t="s">
        <v>23</v>
      </c>
      <c r="C11" s="15" t="e">
        <f>C14/C15</f>
        <v>#DIV/0!</v>
      </c>
      <c r="D11" s="15" t="e">
        <f t="shared" ref="D11:Q11" si="1">D14/D15</f>
        <v>#DIV/0!</v>
      </c>
      <c r="E11" s="15" t="e">
        <f t="shared" si="1"/>
        <v>#DIV/0!</v>
      </c>
      <c r="F11" s="15" t="e">
        <f>E11</f>
        <v>#DIV/0!</v>
      </c>
      <c r="G11" s="15" t="e">
        <f t="shared" si="1"/>
        <v>#DIV/0!</v>
      </c>
      <c r="H11" s="15" t="e">
        <f t="shared" si="1"/>
        <v>#DIV/0!</v>
      </c>
      <c r="I11" s="15" t="e">
        <f t="shared" si="1"/>
        <v>#DIV/0!</v>
      </c>
      <c r="J11" s="15" t="e">
        <f>I11</f>
        <v>#DIV/0!</v>
      </c>
      <c r="K11" s="15" t="e">
        <f t="shared" si="1"/>
        <v>#DIV/0!</v>
      </c>
      <c r="L11" s="15" t="e">
        <f t="shared" si="1"/>
        <v>#DIV/0!</v>
      </c>
      <c r="M11" s="15" t="e">
        <f t="shared" si="1"/>
        <v>#DIV/0!</v>
      </c>
      <c r="N11" s="15" t="e">
        <f>M11</f>
        <v>#DIV/0!</v>
      </c>
      <c r="O11" s="15" t="e">
        <f t="shared" si="1"/>
        <v>#DIV/0!</v>
      </c>
      <c r="P11" s="15" t="e">
        <f t="shared" si="1"/>
        <v>#DIV/0!</v>
      </c>
      <c r="Q11" s="15" t="e">
        <f t="shared" si="1"/>
        <v>#DIV/0!</v>
      </c>
      <c r="R11" s="15" t="e">
        <f>Q11</f>
        <v>#DIV/0!</v>
      </c>
      <c r="S11" s="15" t="e">
        <f>R11</f>
        <v>#DIV/0!</v>
      </c>
    </row>
    <row r="12" spans="1:19" s="16" customFormat="1" ht="58" hidden="1" x14ac:dyDescent="0.35">
      <c r="B12" s="14" t="s">
        <v>24</v>
      </c>
      <c r="C12" s="17">
        <f>(B2/12)-C10</f>
        <v>0</v>
      </c>
      <c r="D12" s="17">
        <f>(B2/12)-D10+C12</f>
        <v>0</v>
      </c>
      <c r="E12" s="17">
        <f>(B2/12)-E10+D12</f>
        <v>0</v>
      </c>
      <c r="F12" s="18">
        <f>(B2/4)-F10</f>
        <v>0</v>
      </c>
      <c r="G12" s="17">
        <f>(B2/12)-G10+E12</f>
        <v>0</v>
      </c>
      <c r="H12" s="17">
        <f>(B2/12)-H10+G12</f>
        <v>0</v>
      </c>
      <c r="I12" s="17">
        <f>(B2/12)-I10+H12</f>
        <v>0</v>
      </c>
      <c r="J12" s="18">
        <f>(B2/4)-J10+F12</f>
        <v>0</v>
      </c>
      <c r="K12" s="17">
        <f>(B2/12)-K10+I12</f>
        <v>0</v>
      </c>
      <c r="L12" s="17">
        <f>(B2/12)-L10+K12</f>
        <v>0</v>
      </c>
      <c r="M12" s="17">
        <f>(B2/12)-M10+L12</f>
        <v>0</v>
      </c>
      <c r="N12" s="18">
        <f>(B2/4)-N10+J12</f>
        <v>0</v>
      </c>
      <c r="O12" s="17">
        <f>(B2/12)-O10+M12</f>
        <v>0</v>
      </c>
      <c r="P12" s="17">
        <f>(B2/12)-P10+O12</f>
        <v>0</v>
      </c>
      <c r="Q12" s="17">
        <f>(B2/12)-Q10+P12</f>
        <v>0</v>
      </c>
      <c r="R12" s="18">
        <f>(B2/4)-R10+N12</f>
        <v>0</v>
      </c>
      <c r="S12" s="17">
        <f>R12</f>
        <v>0</v>
      </c>
    </row>
    <row r="13" spans="1:19" s="16" customFormat="1" ht="29" x14ac:dyDescent="0.35">
      <c r="B13" s="14" t="s">
        <v>25</v>
      </c>
      <c r="C13" s="17">
        <f>B3-C9</f>
        <v>0</v>
      </c>
      <c r="D13" s="17">
        <f>C13-D9</f>
        <v>0</v>
      </c>
      <c r="E13" s="17">
        <f>D13-E9</f>
        <v>0</v>
      </c>
      <c r="F13" s="18">
        <f>B3-F9</f>
        <v>0</v>
      </c>
      <c r="G13" s="17">
        <f>E13-G9</f>
        <v>0</v>
      </c>
      <c r="H13" s="17">
        <f>G13-H9</f>
        <v>0</v>
      </c>
      <c r="I13" s="17">
        <f>H13-I9</f>
        <v>0</v>
      </c>
      <c r="J13" s="18">
        <f>F13-J9</f>
        <v>0</v>
      </c>
      <c r="K13" s="17">
        <f>I13-K9</f>
        <v>0</v>
      </c>
      <c r="L13" s="17">
        <f>K13-L9</f>
        <v>0</v>
      </c>
      <c r="M13" s="17">
        <f>L13-M9</f>
        <v>0</v>
      </c>
      <c r="N13" s="18">
        <f>J13-N9</f>
        <v>0</v>
      </c>
      <c r="O13" s="17">
        <f>M13-O9</f>
        <v>0</v>
      </c>
      <c r="P13" s="17">
        <f>O13-P9</f>
        <v>0</v>
      </c>
      <c r="Q13" s="17">
        <f>P13-Q9</f>
        <v>0</v>
      </c>
      <c r="R13" s="18">
        <f>N13-R9</f>
        <v>0</v>
      </c>
      <c r="S13" s="17">
        <f>R13</f>
        <v>0</v>
      </c>
    </row>
    <row r="14" spans="1:19" s="2" customFormat="1" x14ac:dyDescent="0.35">
      <c r="B14" s="19" t="s">
        <v>26</v>
      </c>
      <c r="C14" s="3">
        <f>C10</f>
        <v>0</v>
      </c>
      <c r="D14" s="3">
        <f>C14+D10</f>
        <v>0</v>
      </c>
      <c r="E14" s="3">
        <f>D14+E10</f>
        <v>0</v>
      </c>
      <c r="F14" s="3"/>
      <c r="G14" s="3">
        <f>E14+G10</f>
        <v>0</v>
      </c>
      <c r="H14" s="3">
        <f>G14+H10</f>
        <v>0</v>
      </c>
      <c r="I14" s="3">
        <f>H14+I10</f>
        <v>0</v>
      </c>
      <c r="J14" s="3"/>
      <c r="K14" s="3">
        <f>I14+K10</f>
        <v>0</v>
      </c>
      <c r="L14" s="3">
        <f>K14+L10</f>
        <v>0</v>
      </c>
      <c r="M14" s="3">
        <f>L14+M10</f>
        <v>0</v>
      </c>
      <c r="N14" s="3"/>
      <c r="O14" s="3">
        <f>M14+O10</f>
        <v>0</v>
      </c>
      <c r="P14" s="3">
        <f>O14+P10</f>
        <v>0</v>
      </c>
      <c r="Q14" s="3">
        <f>P14+Q10</f>
        <v>0</v>
      </c>
      <c r="R14" s="3"/>
      <c r="S14" s="3"/>
    </row>
    <row r="15" spans="1:19" s="2" customFormat="1" x14ac:dyDescent="0.35">
      <c r="B15" s="19" t="s">
        <v>27</v>
      </c>
      <c r="C15" s="3">
        <f>B2</f>
        <v>0</v>
      </c>
      <c r="D15" s="3">
        <f>B2</f>
        <v>0</v>
      </c>
      <c r="E15" s="3">
        <f>B2</f>
        <v>0</v>
      </c>
      <c r="F15" s="3"/>
      <c r="G15" s="3">
        <f>B2</f>
        <v>0</v>
      </c>
      <c r="H15" s="3">
        <f>B2</f>
        <v>0</v>
      </c>
      <c r="I15" s="3">
        <f>B2</f>
        <v>0</v>
      </c>
      <c r="J15" s="3"/>
      <c r="K15" s="3">
        <f>B2</f>
        <v>0</v>
      </c>
      <c r="L15" s="3">
        <f>B2</f>
        <v>0</v>
      </c>
      <c r="M15" s="3">
        <f>B2</f>
        <v>0</v>
      </c>
      <c r="N15" s="3"/>
      <c r="O15" s="3">
        <f>B2</f>
        <v>0</v>
      </c>
      <c r="P15" s="3">
        <f>B2</f>
        <v>0</v>
      </c>
      <c r="Q15" s="3">
        <f>B2</f>
        <v>0</v>
      </c>
      <c r="R15" s="3"/>
      <c r="S15" s="3"/>
    </row>
    <row r="16" spans="1:19" s="2" customFormat="1" ht="29" x14ac:dyDescent="0.35">
      <c r="B16" s="19" t="s">
        <v>28</v>
      </c>
      <c r="C16" s="3">
        <f>B2-B5</f>
        <v>0</v>
      </c>
      <c r="D16" s="3">
        <f>B2-B5</f>
        <v>0</v>
      </c>
      <c r="E16" s="3">
        <f>B2-B5</f>
        <v>0</v>
      </c>
      <c r="F16" s="3"/>
      <c r="G16" s="3">
        <f>B2-B5</f>
        <v>0</v>
      </c>
      <c r="H16" s="3">
        <f>B2-B5</f>
        <v>0</v>
      </c>
      <c r="I16" s="3">
        <f>B2-B5</f>
        <v>0</v>
      </c>
      <c r="J16" s="3"/>
      <c r="K16" s="3">
        <f>B2-B5</f>
        <v>0</v>
      </c>
      <c r="L16" s="3">
        <f>B2-B5</f>
        <v>0</v>
      </c>
      <c r="M16" s="3">
        <f>B2-B5</f>
        <v>0</v>
      </c>
      <c r="N16" s="3"/>
      <c r="O16" s="3">
        <f>B2-B5</f>
        <v>0</v>
      </c>
      <c r="P16" s="3">
        <f>B2-B5</f>
        <v>0</v>
      </c>
      <c r="Q16" s="3">
        <f>B2-B5</f>
        <v>0</v>
      </c>
      <c r="R16" s="3"/>
      <c r="S16" s="3"/>
    </row>
    <row r="17" s="20" customFormat="1" x14ac:dyDescent="0.35"/>
  </sheetData>
  <protectedRanges>
    <protectedRange sqref="B2 C8:E10 G8:I10 K8:M10 O8:Q10" name="year 2"/>
  </protectedRanges>
  <conditionalFormatting sqref="C12:S12">
    <cfRule type="cellIs" dxfId="3" priority="1" operator="lessThanOrEqual">
      <formula>$B$5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4A72-E81E-4358-9631-A360B0321861}">
  <dimension ref="A1"/>
  <sheetViews>
    <sheetView zoomScale="70" zoomScaleNormal="70" workbookViewId="0">
      <selection activeCell="G11" sqref="G11"/>
    </sheetView>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99C6F-7990-46A7-9D49-33BEAE2D6334}">
  <dimension ref="A1:S17"/>
  <sheetViews>
    <sheetView zoomScale="70" zoomScaleNormal="70" workbookViewId="0">
      <selection activeCell="B1" sqref="B1"/>
    </sheetView>
  </sheetViews>
  <sheetFormatPr defaultRowHeight="14.5" x14ac:dyDescent="0.35"/>
  <cols>
    <col min="1" max="1" width="27" bestFit="1" customWidth="1"/>
    <col min="2" max="2" width="18.54296875" customWidth="1"/>
    <col min="3" max="6" width="13.26953125"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31</v>
      </c>
      <c r="B1" s="21">
        <f>'Year 2'!S13</f>
        <v>0</v>
      </c>
    </row>
    <row r="2" spans="1:19" x14ac:dyDescent="0.35">
      <c r="A2" t="s">
        <v>0</v>
      </c>
      <c r="B2" s="1"/>
    </row>
    <row r="3" spans="1:19" x14ac:dyDescent="0.35">
      <c r="A3" t="s">
        <v>32</v>
      </c>
      <c r="B3" s="21">
        <f>B1+B2</f>
        <v>0</v>
      </c>
    </row>
    <row r="4" spans="1:19" s="2" customFormat="1" x14ac:dyDescent="0.35">
      <c r="A4" s="2" t="s">
        <v>37</v>
      </c>
      <c r="B4" s="3">
        <f>B2/12</f>
        <v>0</v>
      </c>
    </row>
    <row r="5" spans="1:19" s="2" customFormat="1" x14ac:dyDescent="0.35">
      <c r="A5" s="2" t="s">
        <v>2</v>
      </c>
      <c r="B5" s="3">
        <f>B2-(B2*0.85)</f>
        <v>0</v>
      </c>
    </row>
    <row r="7" spans="1:19" s="4" customFormat="1" ht="54.5" x14ac:dyDescent="0.35">
      <c r="B7" s="5"/>
      <c r="C7" s="6" t="s">
        <v>3</v>
      </c>
      <c r="D7" s="6" t="s">
        <v>4</v>
      </c>
      <c r="E7" s="6" t="s">
        <v>5</v>
      </c>
      <c r="F7" s="7" t="s">
        <v>6</v>
      </c>
      <c r="G7" s="6" t="s">
        <v>7</v>
      </c>
      <c r="H7" s="6" t="s">
        <v>8</v>
      </c>
      <c r="I7" s="6" t="s">
        <v>9</v>
      </c>
      <c r="J7" s="7" t="s">
        <v>10</v>
      </c>
      <c r="K7" s="6" t="s">
        <v>11</v>
      </c>
      <c r="L7" s="6" t="s">
        <v>12</v>
      </c>
      <c r="M7" s="6" t="s">
        <v>13</v>
      </c>
      <c r="N7" s="7" t="s">
        <v>14</v>
      </c>
      <c r="O7" s="6" t="s">
        <v>15</v>
      </c>
      <c r="P7" s="6" t="s">
        <v>16</v>
      </c>
      <c r="Q7" s="6" t="s">
        <v>17</v>
      </c>
      <c r="R7" s="7" t="s">
        <v>18</v>
      </c>
      <c r="S7" s="5" t="s">
        <v>19</v>
      </c>
    </row>
    <row r="8" spans="1:19" ht="29" x14ac:dyDescent="0.35">
      <c r="B8" s="5" t="s">
        <v>20</v>
      </c>
      <c r="C8" s="8"/>
      <c r="D8" s="8"/>
      <c r="E8" s="8"/>
      <c r="F8" s="9">
        <f>C8+D8+E8</f>
        <v>0</v>
      </c>
      <c r="G8" s="8"/>
      <c r="H8" s="8"/>
      <c r="I8" s="8"/>
      <c r="J8" s="9">
        <f>G8+H8+I8</f>
        <v>0</v>
      </c>
      <c r="K8" s="8"/>
      <c r="L8" s="8"/>
      <c r="M8" s="8"/>
      <c r="N8" s="9">
        <f>K8+L8+M8</f>
        <v>0</v>
      </c>
      <c r="O8" s="8"/>
      <c r="P8" s="8"/>
      <c r="Q8" s="8"/>
      <c r="R8" s="9">
        <f>O8+P8+Q8</f>
        <v>0</v>
      </c>
      <c r="S8" s="10">
        <f>F8+J8+N8+R8</f>
        <v>0</v>
      </c>
    </row>
    <row r="9" spans="1:19" ht="29" x14ac:dyDescent="0.35">
      <c r="B9" s="5" t="s">
        <v>21</v>
      </c>
      <c r="C9" s="8"/>
      <c r="D9" s="8"/>
      <c r="E9" s="8"/>
      <c r="F9" s="9">
        <f t="shared" ref="F9:F10" si="0">C9+D9+E9</f>
        <v>0</v>
      </c>
      <c r="G9" s="8"/>
      <c r="H9" s="8"/>
      <c r="I9" s="8"/>
      <c r="J9" s="9">
        <f>G9+H9+I9</f>
        <v>0</v>
      </c>
      <c r="K9" s="8"/>
      <c r="L9" s="8"/>
      <c r="M9" s="8"/>
      <c r="N9" s="9">
        <f>K9+L9+M9</f>
        <v>0</v>
      </c>
      <c r="O9" s="8"/>
      <c r="P9" s="8"/>
      <c r="Q9" s="8"/>
      <c r="R9" s="9">
        <f>O9+P9+Q9</f>
        <v>0</v>
      </c>
      <c r="S9" s="10">
        <f>F9+J9+N9+R9</f>
        <v>0</v>
      </c>
    </row>
    <row r="10" spans="1:19" x14ac:dyDescent="0.35">
      <c r="B10" s="5" t="s">
        <v>22</v>
      </c>
      <c r="C10" s="8"/>
      <c r="D10" s="8"/>
      <c r="E10" s="8"/>
      <c r="F10" s="9">
        <f t="shared" si="0"/>
        <v>0</v>
      </c>
      <c r="G10" s="8"/>
      <c r="H10" s="8"/>
      <c r="I10" s="8"/>
      <c r="J10" s="9">
        <f>G10+H10+I10</f>
        <v>0</v>
      </c>
      <c r="K10" s="8"/>
      <c r="L10" s="8"/>
      <c r="M10" s="8"/>
      <c r="N10" s="9">
        <f>K10+L10+M10</f>
        <v>0</v>
      </c>
      <c r="O10" s="8"/>
      <c r="P10" s="8"/>
      <c r="Q10" s="8"/>
      <c r="R10" s="9">
        <f>O10+P10+Q10</f>
        <v>0</v>
      </c>
      <c r="S10" s="10">
        <f>F10+J10+N10+R10</f>
        <v>0</v>
      </c>
    </row>
    <row r="11" spans="1:19" ht="29" x14ac:dyDescent="0.35">
      <c r="B11" s="14" t="s">
        <v>23</v>
      </c>
      <c r="C11" s="15" t="e">
        <f>C14/C15</f>
        <v>#DIV/0!</v>
      </c>
      <c r="D11" s="15" t="e">
        <f t="shared" ref="D11:Q11" si="1">D14/D15</f>
        <v>#DIV/0!</v>
      </c>
      <c r="E11" s="15" t="e">
        <f t="shared" si="1"/>
        <v>#DIV/0!</v>
      </c>
      <c r="F11" s="15" t="e">
        <f>E11</f>
        <v>#DIV/0!</v>
      </c>
      <c r="G11" s="15" t="e">
        <f t="shared" si="1"/>
        <v>#DIV/0!</v>
      </c>
      <c r="H11" s="15" t="e">
        <f t="shared" si="1"/>
        <v>#DIV/0!</v>
      </c>
      <c r="I11" s="15" t="e">
        <f t="shared" si="1"/>
        <v>#DIV/0!</v>
      </c>
      <c r="J11" s="15" t="e">
        <f>I11</f>
        <v>#DIV/0!</v>
      </c>
      <c r="K11" s="15" t="e">
        <f t="shared" si="1"/>
        <v>#DIV/0!</v>
      </c>
      <c r="L11" s="15" t="e">
        <f t="shared" si="1"/>
        <v>#DIV/0!</v>
      </c>
      <c r="M11" s="15" t="e">
        <f t="shared" si="1"/>
        <v>#DIV/0!</v>
      </c>
      <c r="N11" s="15" t="e">
        <f>M11</f>
        <v>#DIV/0!</v>
      </c>
      <c r="O11" s="15" t="e">
        <f t="shared" si="1"/>
        <v>#DIV/0!</v>
      </c>
      <c r="P11" s="15" t="e">
        <f t="shared" si="1"/>
        <v>#DIV/0!</v>
      </c>
      <c r="Q11" s="15" t="e">
        <f t="shared" si="1"/>
        <v>#DIV/0!</v>
      </c>
      <c r="R11" s="15" t="e">
        <f>Q11</f>
        <v>#DIV/0!</v>
      </c>
      <c r="S11" s="15" t="e">
        <f>R11</f>
        <v>#DIV/0!</v>
      </c>
    </row>
    <row r="12" spans="1:19" s="16" customFormat="1" ht="58" hidden="1" x14ac:dyDescent="0.35">
      <c r="B12" s="14" t="s">
        <v>24</v>
      </c>
      <c r="C12" s="17">
        <f>(B2/12)-C10</f>
        <v>0</v>
      </c>
      <c r="D12" s="17">
        <f>(B2/12)-D10+C12</f>
        <v>0</v>
      </c>
      <c r="E12" s="17">
        <f>(B2/12)-E10+D12</f>
        <v>0</v>
      </c>
      <c r="F12" s="18">
        <f>(B2/4)-F10</f>
        <v>0</v>
      </c>
      <c r="G12" s="17">
        <f>(B2/12)-G10+E12</f>
        <v>0</v>
      </c>
      <c r="H12" s="17">
        <f>(B2/12)-H10+G12</f>
        <v>0</v>
      </c>
      <c r="I12" s="17">
        <f>(B2/12)-I10+H12</f>
        <v>0</v>
      </c>
      <c r="J12" s="18">
        <f>(B2/4)-J10+F12</f>
        <v>0</v>
      </c>
      <c r="K12" s="17">
        <f>(B2/12)-K10+I12</f>
        <v>0</v>
      </c>
      <c r="L12" s="17">
        <f>(B2/12)-L10+K12</f>
        <v>0</v>
      </c>
      <c r="M12" s="17">
        <f>(B2/12)-M10+L12</f>
        <v>0</v>
      </c>
      <c r="N12" s="18">
        <f>(B2/4)-N10+J12</f>
        <v>0</v>
      </c>
      <c r="O12" s="17">
        <f>(B2/12)-O10+M12</f>
        <v>0</v>
      </c>
      <c r="P12" s="17">
        <f>(B2/12)-P10+O12</f>
        <v>0</v>
      </c>
      <c r="Q12" s="17">
        <f>(B2/12)-Q10+P12</f>
        <v>0</v>
      </c>
      <c r="R12" s="18">
        <f>(B2/4)-R10+N12</f>
        <v>0</v>
      </c>
      <c r="S12" s="17">
        <f>R12</f>
        <v>0</v>
      </c>
    </row>
    <row r="13" spans="1:19" s="16" customFormat="1" ht="29" x14ac:dyDescent="0.35">
      <c r="B13" s="14" t="s">
        <v>25</v>
      </c>
      <c r="C13" s="17">
        <f>B2-C9</f>
        <v>0</v>
      </c>
      <c r="D13" s="17">
        <f>C13-D9</f>
        <v>0</v>
      </c>
      <c r="E13" s="17">
        <f>D13-E9</f>
        <v>0</v>
      </c>
      <c r="F13" s="18">
        <f>B2-F9</f>
        <v>0</v>
      </c>
      <c r="G13" s="17">
        <f>E13-G9</f>
        <v>0</v>
      </c>
      <c r="H13" s="17">
        <f>G13-H9</f>
        <v>0</v>
      </c>
      <c r="I13" s="17">
        <f>H13-I9</f>
        <v>0</v>
      </c>
      <c r="J13" s="18">
        <f>F13-J9</f>
        <v>0</v>
      </c>
      <c r="K13" s="17">
        <f>I13-K9</f>
        <v>0</v>
      </c>
      <c r="L13" s="17">
        <f>K13-L9</f>
        <v>0</v>
      </c>
      <c r="M13" s="17">
        <f>L13-M9</f>
        <v>0</v>
      </c>
      <c r="N13" s="18">
        <f>J13-N9</f>
        <v>0</v>
      </c>
      <c r="O13" s="17">
        <f>M13-O9</f>
        <v>0</v>
      </c>
      <c r="P13" s="17">
        <f>O13-P9</f>
        <v>0</v>
      </c>
      <c r="Q13" s="17">
        <f>P13-Q9</f>
        <v>0</v>
      </c>
      <c r="R13" s="18">
        <f>N13-R9</f>
        <v>0</v>
      </c>
      <c r="S13" s="17">
        <f>R13</f>
        <v>0</v>
      </c>
    </row>
    <row r="14" spans="1:19" s="2" customFormat="1" x14ac:dyDescent="0.35">
      <c r="B14" s="19" t="s">
        <v>26</v>
      </c>
      <c r="C14" s="3">
        <f>C10</f>
        <v>0</v>
      </c>
      <c r="D14" s="3">
        <f>C14+D10</f>
        <v>0</v>
      </c>
      <c r="E14" s="3">
        <f>D14+E10</f>
        <v>0</v>
      </c>
      <c r="F14" s="3"/>
      <c r="G14" s="3">
        <f>E14+G10</f>
        <v>0</v>
      </c>
      <c r="H14" s="3">
        <f>G14+H10</f>
        <v>0</v>
      </c>
      <c r="I14" s="3">
        <f>H14+I10</f>
        <v>0</v>
      </c>
      <c r="J14" s="3"/>
      <c r="K14" s="3">
        <f>I14+K10</f>
        <v>0</v>
      </c>
      <c r="L14" s="3">
        <f>K14+L10</f>
        <v>0</v>
      </c>
      <c r="M14" s="3">
        <f>L14+M10</f>
        <v>0</v>
      </c>
      <c r="N14" s="3"/>
      <c r="O14" s="3">
        <f>M14+O10</f>
        <v>0</v>
      </c>
      <c r="P14" s="3">
        <f>O14+P10</f>
        <v>0</v>
      </c>
      <c r="Q14" s="3">
        <f>P14+Q10</f>
        <v>0</v>
      </c>
      <c r="R14" s="3"/>
      <c r="S14" s="3"/>
    </row>
    <row r="15" spans="1:19" s="2" customFormat="1" x14ac:dyDescent="0.35">
      <c r="B15" s="19" t="s">
        <v>27</v>
      </c>
      <c r="C15" s="3">
        <f>B2</f>
        <v>0</v>
      </c>
      <c r="D15" s="3">
        <f>B2</f>
        <v>0</v>
      </c>
      <c r="E15" s="3">
        <f>B2</f>
        <v>0</v>
      </c>
      <c r="F15" s="3"/>
      <c r="G15" s="3">
        <f>B2</f>
        <v>0</v>
      </c>
      <c r="H15" s="3">
        <f>B2</f>
        <v>0</v>
      </c>
      <c r="I15" s="3">
        <f>B2</f>
        <v>0</v>
      </c>
      <c r="J15" s="3"/>
      <c r="K15" s="3">
        <f>B2</f>
        <v>0</v>
      </c>
      <c r="L15" s="3">
        <f>B2</f>
        <v>0</v>
      </c>
      <c r="M15" s="3">
        <f>B2</f>
        <v>0</v>
      </c>
      <c r="N15" s="3"/>
      <c r="O15" s="3">
        <f>B2</f>
        <v>0</v>
      </c>
      <c r="P15" s="3">
        <f>B2</f>
        <v>0</v>
      </c>
      <c r="Q15" s="3">
        <f>B2</f>
        <v>0</v>
      </c>
      <c r="R15" s="3"/>
      <c r="S15" s="3"/>
    </row>
    <row r="16" spans="1:19" s="2" customFormat="1" ht="29" x14ac:dyDescent="0.35">
      <c r="B16" s="19" t="s">
        <v>28</v>
      </c>
      <c r="C16" s="3">
        <f>B2-B5</f>
        <v>0</v>
      </c>
      <c r="D16" s="3">
        <f>B2-B5</f>
        <v>0</v>
      </c>
      <c r="E16" s="3">
        <f>B2-B5</f>
        <v>0</v>
      </c>
      <c r="F16" s="3"/>
      <c r="G16" s="3">
        <f>B2-B5</f>
        <v>0</v>
      </c>
      <c r="H16" s="3">
        <f>B2-B5</f>
        <v>0</v>
      </c>
      <c r="I16" s="3">
        <f>B2-B5</f>
        <v>0</v>
      </c>
      <c r="J16" s="3"/>
      <c r="K16" s="3">
        <f>B2-B5</f>
        <v>0</v>
      </c>
      <c r="L16" s="3">
        <f>B2-B5</f>
        <v>0</v>
      </c>
      <c r="M16" s="3">
        <f>B2-B5</f>
        <v>0</v>
      </c>
      <c r="N16" s="3"/>
      <c r="O16" s="3">
        <f>B2-B5</f>
        <v>0</v>
      </c>
      <c r="P16" s="3">
        <f>B2-B5</f>
        <v>0</v>
      </c>
      <c r="Q16" s="3">
        <f>B2-B5</f>
        <v>0</v>
      </c>
      <c r="R16" s="3"/>
      <c r="S16" s="3"/>
    </row>
    <row r="17" s="20" customFormat="1" x14ac:dyDescent="0.35"/>
  </sheetData>
  <protectedRanges>
    <protectedRange sqref="B2 C8:E10 G8:I10 K8:M10 O8:Q10" name="Range1"/>
  </protectedRanges>
  <conditionalFormatting sqref="C12:S12">
    <cfRule type="cellIs" dxfId="2" priority="1" operator="lessThanOrEqual">
      <formula>$B$5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6149-4733-4A3E-AA6C-108EF3717768}">
  <dimension ref="A1"/>
  <sheetViews>
    <sheetView zoomScale="70" zoomScaleNormal="70" workbookViewId="0">
      <selection activeCell="G21" sqref="G21"/>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62329-D3FA-4349-8593-02B59988462C}">
  <dimension ref="A1:S17"/>
  <sheetViews>
    <sheetView zoomScale="70" zoomScaleNormal="70" workbookViewId="0">
      <selection activeCell="B1" sqref="B1"/>
    </sheetView>
  </sheetViews>
  <sheetFormatPr defaultRowHeight="14.5" x14ac:dyDescent="0.35"/>
  <cols>
    <col min="1" max="1" width="27" bestFit="1" customWidth="1"/>
    <col min="2" max="2" width="18.54296875" customWidth="1"/>
    <col min="3" max="6" width="13.26953125" bestFit="1" customWidth="1"/>
    <col min="7" max="9" width="13.7265625" bestFit="1" customWidth="1"/>
    <col min="10" max="10" width="13.81640625" bestFit="1" customWidth="1"/>
    <col min="11" max="13" width="13.7265625" bestFit="1" customWidth="1"/>
    <col min="14" max="14" width="13.81640625" bestFit="1" customWidth="1"/>
    <col min="15" max="16" width="13.26953125" bestFit="1" customWidth="1"/>
    <col min="17" max="17" width="13.7265625" customWidth="1"/>
    <col min="18" max="18" width="14.453125" bestFit="1" customWidth="1"/>
    <col min="19" max="19" width="13.26953125" bestFit="1" customWidth="1"/>
  </cols>
  <sheetData>
    <row r="1" spans="1:19" x14ac:dyDescent="0.35">
      <c r="A1" t="s">
        <v>33</v>
      </c>
      <c r="B1" s="21">
        <f>'Year 3'!S13</f>
        <v>0</v>
      </c>
    </row>
    <row r="2" spans="1:19" x14ac:dyDescent="0.35">
      <c r="A2" t="s">
        <v>0</v>
      </c>
      <c r="B2" s="1"/>
    </row>
    <row r="3" spans="1:19" x14ac:dyDescent="0.35">
      <c r="A3" t="s">
        <v>34</v>
      </c>
      <c r="B3" s="21">
        <f>B1+B2</f>
        <v>0</v>
      </c>
    </row>
    <row r="4" spans="1:19" s="2" customFormat="1" x14ac:dyDescent="0.35">
      <c r="A4" s="2" t="s">
        <v>37</v>
      </c>
      <c r="B4" s="3">
        <f>B2/12</f>
        <v>0</v>
      </c>
    </row>
    <row r="5" spans="1:19" s="2" customFormat="1" x14ac:dyDescent="0.35">
      <c r="A5" s="2" t="s">
        <v>2</v>
      </c>
      <c r="B5" s="3">
        <f>B2-(B2*0.85)</f>
        <v>0</v>
      </c>
    </row>
    <row r="7" spans="1:19" s="4" customFormat="1" ht="54.5" x14ac:dyDescent="0.35">
      <c r="B7" s="5"/>
      <c r="C7" s="6" t="s">
        <v>3</v>
      </c>
      <c r="D7" s="6" t="s">
        <v>4</v>
      </c>
      <c r="E7" s="6" t="s">
        <v>5</v>
      </c>
      <c r="F7" s="7" t="s">
        <v>6</v>
      </c>
      <c r="G7" s="6" t="s">
        <v>7</v>
      </c>
      <c r="H7" s="6" t="s">
        <v>8</v>
      </c>
      <c r="I7" s="6" t="s">
        <v>9</v>
      </c>
      <c r="J7" s="7" t="s">
        <v>10</v>
      </c>
      <c r="K7" s="6" t="s">
        <v>11</v>
      </c>
      <c r="L7" s="6" t="s">
        <v>12</v>
      </c>
      <c r="M7" s="6" t="s">
        <v>13</v>
      </c>
      <c r="N7" s="7" t="s">
        <v>14</v>
      </c>
      <c r="O7" s="6" t="s">
        <v>15</v>
      </c>
      <c r="P7" s="6" t="s">
        <v>16</v>
      </c>
      <c r="Q7" s="6" t="s">
        <v>17</v>
      </c>
      <c r="R7" s="7" t="s">
        <v>18</v>
      </c>
      <c r="S7" s="5" t="s">
        <v>19</v>
      </c>
    </row>
    <row r="8" spans="1:19" ht="29" x14ac:dyDescent="0.35">
      <c r="B8" s="5" t="s">
        <v>20</v>
      </c>
      <c r="C8" s="8"/>
      <c r="D8" s="8"/>
      <c r="E8" s="8"/>
      <c r="F8" s="9">
        <f>C8+D8+E8</f>
        <v>0</v>
      </c>
      <c r="G8" s="8"/>
      <c r="H8" s="8"/>
      <c r="I8" s="8"/>
      <c r="J8" s="9">
        <f>G8+H8+I8</f>
        <v>0</v>
      </c>
      <c r="K8" s="8"/>
      <c r="L8" s="8"/>
      <c r="M8" s="8"/>
      <c r="N8" s="9">
        <f>K8+L8+M8</f>
        <v>0</v>
      </c>
      <c r="O8" s="8"/>
      <c r="P8" s="8"/>
      <c r="Q8" s="8"/>
      <c r="R8" s="9">
        <f>O8+P8+Q8</f>
        <v>0</v>
      </c>
      <c r="S8" s="10">
        <f>F8+J8+N8+R8</f>
        <v>0</v>
      </c>
    </row>
    <row r="9" spans="1:19" ht="29" x14ac:dyDescent="0.35">
      <c r="B9" s="5" t="s">
        <v>21</v>
      </c>
      <c r="C9" s="8"/>
      <c r="D9" s="8"/>
      <c r="E9" s="8"/>
      <c r="F9" s="9">
        <f t="shared" ref="F9:F10" si="0">C9+D9+E9</f>
        <v>0</v>
      </c>
      <c r="G9" s="8"/>
      <c r="H9" s="8"/>
      <c r="I9" s="8"/>
      <c r="J9" s="9">
        <f>G9+H9+I9</f>
        <v>0</v>
      </c>
      <c r="K9" s="8"/>
      <c r="L9" s="8"/>
      <c r="M9" s="8"/>
      <c r="N9" s="9">
        <f>K9+L9+M9</f>
        <v>0</v>
      </c>
      <c r="O9" s="8"/>
      <c r="P9" s="8"/>
      <c r="Q9" s="8"/>
      <c r="R9" s="9">
        <f>O9+P9+Q9</f>
        <v>0</v>
      </c>
      <c r="S9" s="10">
        <f>F9+J9+N9+R9</f>
        <v>0</v>
      </c>
    </row>
    <row r="10" spans="1:19" x14ac:dyDescent="0.35">
      <c r="B10" s="5" t="s">
        <v>22</v>
      </c>
      <c r="C10" s="8"/>
      <c r="D10" s="8"/>
      <c r="E10" s="8"/>
      <c r="F10" s="9">
        <f t="shared" si="0"/>
        <v>0</v>
      </c>
      <c r="G10" s="8"/>
      <c r="H10" s="8"/>
      <c r="I10" s="8"/>
      <c r="J10" s="9">
        <f>G10+H10+I10</f>
        <v>0</v>
      </c>
      <c r="K10" s="8"/>
      <c r="L10" s="8"/>
      <c r="M10" s="8"/>
      <c r="N10" s="9">
        <f>K10+L10+M10</f>
        <v>0</v>
      </c>
      <c r="O10" s="8"/>
      <c r="P10" s="8"/>
      <c r="Q10" s="8"/>
      <c r="R10" s="9">
        <f>O10+P10+Q10</f>
        <v>0</v>
      </c>
      <c r="S10" s="10">
        <f>F10+J10+N10+R10</f>
        <v>0</v>
      </c>
    </row>
    <row r="11" spans="1:19" ht="29" x14ac:dyDescent="0.35">
      <c r="B11" s="14" t="s">
        <v>23</v>
      </c>
      <c r="C11" s="15" t="e">
        <f>C14/C15</f>
        <v>#DIV/0!</v>
      </c>
      <c r="D11" s="15" t="e">
        <f t="shared" ref="D11:Q11" si="1">D14/D15</f>
        <v>#DIV/0!</v>
      </c>
      <c r="E11" s="15" t="e">
        <f t="shared" si="1"/>
        <v>#DIV/0!</v>
      </c>
      <c r="F11" s="15" t="e">
        <f>E11</f>
        <v>#DIV/0!</v>
      </c>
      <c r="G11" s="15" t="e">
        <f t="shared" si="1"/>
        <v>#DIV/0!</v>
      </c>
      <c r="H11" s="15" t="e">
        <f t="shared" si="1"/>
        <v>#DIV/0!</v>
      </c>
      <c r="I11" s="15" t="e">
        <f t="shared" si="1"/>
        <v>#DIV/0!</v>
      </c>
      <c r="J11" s="15" t="e">
        <f>I11</f>
        <v>#DIV/0!</v>
      </c>
      <c r="K11" s="15" t="e">
        <f t="shared" si="1"/>
        <v>#DIV/0!</v>
      </c>
      <c r="L11" s="15" t="e">
        <f t="shared" si="1"/>
        <v>#DIV/0!</v>
      </c>
      <c r="M11" s="15" t="e">
        <f t="shared" si="1"/>
        <v>#DIV/0!</v>
      </c>
      <c r="N11" s="15" t="e">
        <f>M11</f>
        <v>#DIV/0!</v>
      </c>
      <c r="O11" s="15" t="e">
        <f t="shared" si="1"/>
        <v>#DIV/0!</v>
      </c>
      <c r="P11" s="15" t="e">
        <f t="shared" si="1"/>
        <v>#DIV/0!</v>
      </c>
      <c r="Q11" s="15" t="e">
        <f t="shared" si="1"/>
        <v>#DIV/0!</v>
      </c>
      <c r="R11" s="15" t="e">
        <f>Q11</f>
        <v>#DIV/0!</v>
      </c>
      <c r="S11" s="15" t="e">
        <f>R11</f>
        <v>#DIV/0!</v>
      </c>
    </row>
    <row r="12" spans="1:19" s="16" customFormat="1" ht="58" hidden="1" x14ac:dyDescent="0.35">
      <c r="B12" s="14" t="s">
        <v>24</v>
      </c>
      <c r="C12" s="17">
        <f>(B2/12)-C10</f>
        <v>0</v>
      </c>
      <c r="D12" s="17">
        <f>(B2/12)-D10+C12</f>
        <v>0</v>
      </c>
      <c r="E12" s="17">
        <f>(B2/12)-E10+D12</f>
        <v>0</v>
      </c>
      <c r="F12" s="18">
        <f>(B2/4)-F10</f>
        <v>0</v>
      </c>
      <c r="G12" s="17">
        <f>(B2/12)-G10+E12</f>
        <v>0</v>
      </c>
      <c r="H12" s="17">
        <f>(B2/12)-H10+G12</f>
        <v>0</v>
      </c>
      <c r="I12" s="17">
        <f>(B2/12)-I10+H12</f>
        <v>0</v>
      </c>
      <c r="J12" s="18">
        <f>(B2/4)-J10+F12</f>
        <v>0</v>
      </c>
      <c r="K12" s="17">
        <f>(B2/12)-K10+I12</f>
        <v>0</v>
      </c>
      <c r="L12" s="17">
        <f>(B2/12)-L10+K12</f>
        <v>0</v>
      </c>
      <c r="M12" s="17">
        <f>(B2/12)-M10+L12</f>
        <v>0</v>
      </c>
      <c r="N12" s="18">
        <f>(B2/4)-N10+J12</f>
        <v>0</v>
      </c>
      <c r="O12" s="17">
        <f>(B2/12)-O10+M12</f>
        <v>0</v>
      </c>
      <c r="P12" s="17">
        <f>(B2/12)-P10+O12</f>
        <v>0</v>
      </c>
      <c r="Q12" s="17">
        <f>(B2/12)-Q10+P12</f>
        <v>0</v>
      </c>
      <c r="R12" s="18">
        <f>(B2/4)-R10+N12</f>
        <v>0</v>
      </c>
      <c r="S12" s="17">
        <f>R12</f>
        <v>0</v>
      </c>
    </row>
    <row r="13" spans="1:19" s="16" customFormat="1" ht="29" x14ac:dyDescent="0.35">
      <c r="B13" s="14" t="s">
        <v>25</v>
      </c>
      <c r="C13" s="17">
        <f>B2-C9</f>
        <v>0</v>
      </c>
      <c r="D13" s="17">
        <f>C13-D9</f>
        <v>0</v>
      </c>
      <c r="E13" s="17">
        <f>D13-E9</f>
        <v>0</v>
      </c>
      <c r="F13" s="18">
        <f>B2-F9</f>
        <v>0</v>
      </c>
      <c r="G13" s="17">
        <f>E13-G9</f>
        <v>0</v>
      </c>
      <c r="H13" s="17">
        <f>G13-H9</f>
        <v>0</v>
      </c>
      <c r="I13" s="17">
        <f>H13-I9</f>
        <v>0</v>
      </c>
      <c r="J13" s="18">
        <f>F13-J9</f>
        <v>0</v>
      </c>
      <c r="K13" s="17">
        <f>I13-K9</f>
        <v>0</v>
      </c>
      <c r="L13" s="17">
        <f>K13-L9</f>
        <v>0</v>
      </c>
      <c r="M13" s="17">
        <f>L13-M9</f>
        <v>0</v>
      </c>
      <c r="N13" s="18">
        <f>J13-N9</f>
        <v>0</v>
      </c>
      <c r="O13" s="17">
        <f>M13-O9</f>
        <v>0</v>
      </c>
      <c r="P13" s="17">
        <f>O13-P9</f>
        <v>0</v>
      </c>
      <c r="Q13" s="17">
        <f>P13-Q9</f>
        <v>0</v>
      </c>
      <c r="R13" s="18">
        <f>N13-R9</f>
        <v>0</v>
      </c>
      <c r="S13" s="17">
        <f>R13</f>
        <v>0</v>
      </c>
    </row>
    <row r="14" spans="1:19" s="2" customFormat="1" x14ac:dyDescent="0.35">
      <c r="B14" s="19" t="s">
        <v>26</v>
      </c>
      <c r="C14" s="3">
        <f>C10</f>
        <v>0</v>
      </c>
      <c r="D14" s="3">
        <f>C14+D10</f>
        <v>0</v>
      </c>
      <c r="E14" s="3">
        <f>D14+E10</f>
        <v>0</v>
      </c>
      <c r="F14" s="3"/>
      <c r="G14" s="3">
        <f>E14+G10</f>
        <v>0</v>
      </c>
      <c r="H14" s="3">
        <f>G14+H10</f>
        <v>0</v>
      </c>
      <c r="I14" s="3">
        <f>H14+I10</f>
        <v>0</v>
      </c>
      <c r="J14" s="3"/>
      <c r="K14" s="3">
        <f>I14+K10</f>
        <v>0</v>
      </c>
      <c r="L14" s="3">
        <f>K14+L10</f>
        <v>0</v>
      </c>
      <c r="M14" s="3">
        <f>L14+M10</f>
        <v>0</v>
      </c>
      <c r="N14" s="3"/>
      <c r="O14" s="3">
        <f>M14+O10</f>
        <v>0</v>
      </c>
      <c r="P14" s="3">
        <f>O14+P10</f>
        <v>0</v>
      </c>
      <c r="Q14" s="3">
        <f>P14+Q10</f>
        <v>0</v>
      </c>
      <c r="R14" s="3"/>
      <c r="S14" s="3"/>
    </row>
    <row r="15" spans="1:19" s="2" customFormat="1" x14ac:dyDescent="0.35">
      <c r="B15" s="19" t="s">
        <v>27</v>
      </c>
      <c r="C15" s="3">
        <f>B2</f>
        <v>0</v>
      </c>
      <c r="D15" s="3">
        <f>B2</f>
        <v>0</v>
      </c>
      <c r="E15" s="3">
        <f>B2</f>
        <v>0</v>
      </c>
      <c r="F15" s="3"/>
      <c r="G15" s="3">
        <f>B2</f>
        <v>0</v>
      </c>
      <c r="H15" s="3">
        <f>B2</f>
        <v>0</v>
      </c>
      <c r="I15" s="3">
        <f>B2</f>
        <v>0</v>
      </c>
      <c r="J15" s="3"/>
      <c r="K15" s="3">
        <f>B2</f>
        <v>0</v>
      </c>
      <c r="L15" s="3">
        <f>B2</f>
        <v>0</v>
      </c>
      <c r="M15" s="3">
        <f>B2</f>
        <v>0</v>
      </c>
      <c r="N15" s="3"/>
      <c r="O15" s="3">
        <f>B2</f>
        <v>0</v>
      </c>
      <c r="P15" s="3">
        <f>B2</f>
        <v>0</v>
      </c>
      <c r="Q15" s="3">
        <f>B2</f>
        <v>0</v>
      </c>
      <c r="R15" s="3"/>
      <c r="S15" s="3"/>
    </row>
    <row r="16" spans="1:19" s="2" customFormat="1" ht="29" x14ac:dyDescent="0.35">
      <c r="B16" s="19" t="s">
        <v>28</v>
      </c>
      <c r="C16" s="3">
        <f>B2-B5</f>
        <v>0</v>
      </c>
      <c r="D16" s="3">
        <f>B2-B5</f>
        <v>0</v>
      </c>
      <c r="E16" s="3">
        <f>B2-B5</f>
        <v>0</v>
      </c>
      <c r="F16" s="3"/>
      <c r="G16" s="3">
        <f>B2-B5</f>
        <v>0</v>
      </c>
      <c r="H16" s="3">
        <f>B2-B5</f>
        <v>0</v>
      </c>
      <c r="I16" s="3">
        <f>B2-B5</f>
        <v>0</v>
      </c>
      <c r="J16" s="3"/>
      <c r="K16" s="3">
        <f>B2-B5</f>
        <v>0</v>
      </c>
      <c r="L16" s="3">
        <f>B2-B5</f>
        <v>0</v>
      </c>
      <c r="M16" s="3">
        <f>B2-B5</f>
        <v>0</v>
      </c>
      <c r="N16" s="3"/>
      <c r="O16" s="3">
        <f>B2-B5</f>
        <v>0</v>
      </c>
      <c r="P16" s="3">
        <f>B2-B5</f>
        <v>0</v>
      </c>
      <c r="Q16" s="3">
        <f>B2-B5</f>
        <v>0</v>
      </c>
      <c r="R16" s="3"/>
      <c r="S16" s="3"/>
    </row>
    <row r="17" s="20" customFormat="1" x14ac:dyDescent="0.35"/>
  </sheetData>
  <protectedRanges>
    <protectedRange sqref="B2 C8:E10 G8:I10 K8:M10 O8:Q10" name="Range1"/>
  </protectedRanges>
  <conditionalFormatting sqref="C12:S12">
    <cfRule type="cellIs" dxfId="1" priority="1" operator="lessThanOrEqual">
      <formula>$B$5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Example</vt:lpstr>
      <vt:lpstr>Read Me</vt:lpstr>
      <vt:lpstr>Year 1</vt:lpstr>
      <vt:lpstr>Y1 Data Notes</vt:lpstr>
      <vt:lpstr>Year 2</vt:lpstr>
      <vt:lpstr>Y2 Data Notes</vt:lpstr>
      <vt:lpstr>Year 3</vt:lpstr>
      <vt:lpstr>Y3 Data Notes</vt:lpstr>
      <vt:lpstr>Year 4</vt:lpstr>
      <vt:lpstr>Y4 Data Notes</vt:lpstr>
      <vt:lpstr>Year 5</vt:lpstr>
      <vt:lpstr>Y5 Data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ALSDE User</dc:creator>
  <cp:lastModifiedBy>Marian Parker</cp:lastModifiedBy>
  <dcterms:created xsi:type="dcterms:W3CDTF">2015-06-05T18:17:20Z</dcterms:created>
  <dcterms:modified xsi:type="dcterms:W3CDTF">2026-06-21T00:49:50Z</dcterms:modified>
</cp:coreProperties>
</file>