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usdedeop.sharepoint.com/sites/EDRTP/Shared Documents/Grants Management and Closeout/New Award/Archive/"/>
    </mc:Choice>
  </mc:AlternateContent>
  <xr:revisionPtr revIDLastSave="0" documentId="8_{1F5FC955-21C0-4DFC-8C7C-7EC5DA3332D7}" xr6:coauthVersionLast="47" xr6:coauthVersionMax="47" xr10:uidLastSave="{00000000-0000-0000-0000-000000000000}"/>
  <bookViews>
    <workbookView xWindow="-120" yWindow="-120" windowWidth="29040" windowHeight="15720" firstSheet="2" activeTab="2" xr2:uid="{605C90F8-F75E-4E68-97F2-72021AFFB83B}"/>
  </bookViews>
  <sheets>
    <sheet name="Example" sheetId="9" r:id="rId1"/>
    <sheet name="Read Me" sheetId="8" r:id="rId2"/>
    <sheet name="Year 1" sheetId="3" r:id="rId3"/>
    <sheet name="Y1 Data Notes" sheetId="14" r:id="rId4"/>
    <sheet name="Year 2" sheetId="10" r:id="rId5"/>
    <sheet name="Y2 Data Notes" sheetId="15" r:id="rId6"/>
    <sheet name="Year 3" sheetId="11" r:id="rId7"/>
    <sheet name="Y3 Data Notes" sheetId="16" r:id="rId8"/>
    <sheet name="Year 4" sheetId="12" r:id="rId9"/>
    <sheet name="Y4 Data Notes" sheetId="17" r:id="rId10"/>
    <sheet name="Year 5" sheetId="13" r:id="rId11"/>
    <sheet name="Y5 Data Notes"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Q15" i="13"/>
  <c r="P15" i="13"/>
  <c r="O15" i="13"/>
  <c r="M15" i="13"/>
  <c r="L15" i="13"/>
  <c r="K15" i="13"/>
  <c r="I15" i="13"/>
  <c r="H15" i="13"/>
  <c r="G15" i="13"/>
  <c r="E15" i="13"/>
  <c r="D15" i="13"/>
  <c r="C15" i="13"/>
  <c r="C14" i="13"/>
  <c r="D14" i="13" s="1"/>
  <c r="F13" i="13"/>
  <c r="C13" i="13"/>
  <c r="D13" i="13" s="1"/>
  <c r="E13" i="13" s="1"/>
  <c r="G13" i="13" s="1"/>
  <c r="H13" i="13" s="1"/>
  <c r="I13" i="13" s="1"/>
  <c r="K13" i="13" s="1"/>
  <c r="L13" i="13" s="1"/>
  <c r="M13" i="13" s="1"/>
  <c r="O13" i="13" s="1"/>
  <c r="P13" i="13" s="1"/>
  <c r="Q13" i="13" s="1"/>
  <c r="C12" i="13"/>
  <c r="D12" i="13" s="1"/>
  <c r="E12" i="13" s="1"/>
  <c r="G12" i="13" s="1"/>
  <c r="H12" i="13" s="1"/>
  <c r="I12" i="13" s="1"/>
  <c r="K12" i="13" s="1"/>
  <c r="L12" i="13" s="1"/>
  <c r="M12" i="13" s="1"/>
  <c r="O12" i="13" s="1"/>
  <c r="P12" i="13" s="1"/>
  <c r="Q12" i="13" s="1"/>
  <c r="R10" i="13"/>
  <c r="N10" i="13"/>
  <c r="J10" i="13"/>
  <c r="F10" i="13"/>
  <c r="F12" i="13" s="1"/>
  <c r="R9" i="13"/>
  <c r="N9" i="13"/>
  <c r="J9" i="13"/>
  <c r="F9" i="13"/>
  <c r="R8" i="13"/>
  <c r="N8" i="13"/>
  <c r="J8" i="13"/>
  <c r="F8" i="13"/>
  <c r="B5" i="13"/>
  <c r="O16" i="13" s="1"/>
  <c r="B4" i="13"/>
  <c r="Q15" i="12"/>
  <c r="P15" i="12"/>
  <c r="O15" i="12"/>
  <c r="M15" i="12"/>
  <c r="L15" i="12"/>
  <c r="K15" i="12"/>
  <c r="I15" i="12"/>
  <c r="H15" i="12"/>
  <c r="G15" i="12"/>
  <c r="E15" i="12"/>
  <c r="D15" i="12"/>
  <c r="C15" i="12"/>
  <c r="C14" i="12"/>
  <c r="D14" i="12" s="1"/>
  <c r="E14" i="12" s="1"/>
  <c r="C13" i="12"/>
  <c r="D13" i="12" s="1"/>
  <c r="E13" i="12" s="1"/>
  <c r="G13" i="12" s="1"/>
  <c r="H13" i="12" s="1"/>
  <c r="I13" i="12" s="1"/>
  <c r="K13" i="12" s="1"/>
  <c r="L13" i="12" s="1"/>
  <c r="M13" i="12" s="1"/>
  <c r="O13" i="12" s="1"/>
  <c r="P13" i="12" s="1"/>
  <c r="Q13" i="12" s="1"/>
  <c r="C12" i="12"/>
  <c r="D12" i="12" s="1"/>
  <c r="E12" i="12" s="1"/>
  <c r="G12" i="12" s="1"/>
  <c r="H12" i="12" s="1"/>
  <c r="I12" i="12" s="1"/>
  <c r="K12" i="12" s="1"/>
  <c r="L12" i="12" s="1"/>
  <c r="M12" i="12" s="1"/>
  <c r="O12" i="12" s="1"/>
  <c r="P12" i="12" s="1"/>
  <c r="Q12" i="12" s="1"/>
  <c r="R10" i="12"/>
  <c r="N10" i="12"/>
  <c r="J10" i="12"/>
  <c r="F10" i="12"/>
  <c r="F12" i="12" s="1"/>
  <c r="J12" i="12" s="1"/>
  <c r="N12" i="12" s="1"/>
  <c r="R12" i="12" s="1"/>
  <c r="S12" i="12" s="1"/>
  <c r="R9" i="12"/>
  <c r="N9" i="12"/>
  <c r="J9" i="12"/>
  <c r="F9" i="12"/>
  <c r="F13" i="12" s="1"/>
  <c r="J13" i="12" s="1"/>
  <c r="R8" i="12"/>
  <c r="N8" i="12"/>
  <c r="J8" i="12"/>
  <c r="F8" i="12"/>
  <c r="S8" i="12" s="1"/>
  <c r="B5" i="12"/>
  <c r="Q16" i="12" s="1"/>
  <c r="B4" i="12"/>
  <c r="Q15" i="11"/>
  <c r="P15" i="11"/>
  <c r="O15" i="11"/>
  <c r="M15" i="11"/>
  <c r="L15" i="11"/>
  <c r="K15" i="11"/>
  <c r="I15" i="11"/>
  <c r="H15" i="11"/>
  <c r="G15" i="11"/>
  <c r="E15" i="11"/>
  <c r="D15" i="11"/>
  <c r="C15" i="11"/>
  <c r="C14" i="11"/>
  <c r="C13" i="11"/>
  <c r="D13" i="11" s="1"/>
  <c r="E13" i="11" s="1"/>
  <c r="G13" i="11" s="1"/>
  <c r="H13" i="11" s="1"/>
  <c r="I13" i="11" s="1"/>
  <c r="K13" i="11" s="1"/>
  <c r="L13" i="11" s="1"/>
  <c r="M13" i="11" s="1"/>
  <c r="O13" i="11" s="1"/>
  <c r="P13" i="11" s="1"/>
  <c r="Q13" i="11" s="1"/>
  <c r="C12" i="11"/>
  <c r="D12" i="11" s="1"/>
  <c r="E12" i="11" s="1"/>
  <c r="G12" i="11" s="1"/>
  <c r="H12" i="11" s="1"/>
  <c r="I12" i="11" s="1"/>
  <c r="K12" i="11" s="1"/>
  <c r="L12" i="11" s="1"/>
  <c r="M12" i="11" s="1"/>
  <c r="O12" i="11" s="1"/>
  <c r="P12" i="11" s="1"/>
  <c r="Q12" i="11" s="1"/>
  <c r="R10" i="11"/>
  <c r="N10" i="11"/>
  <c r="J10" i="11"/>
  <c r="F10" i="11"/>
  <c r="F12" i="11" s="1"/>
  <c r="R9" i="11"/>
  <c r="N9" i="11"/>
  <c r="J9" i="11"/>
  <c r="F9" i="11"/>
  <c r="F13" i="11" s="1"/>
  <c r="R8" i="11"/>
  <c r="N8" i="11"/>
  <c r="J8" i="11"/>
  <c r="F8" i="11"/>
  <c r="B5" i="11"/>
  <c r="P16" i="11" s="1"/>
  <c r="B4" i="11"/>
  <c r="C14" i="10"/>
  <c r="D14" i="10" s="1"/>
  <c r="R10" i="10"/>
  <c r="N10" i="10"/>
  <c r="J10" i="10"/>
  <c r="F10" i="10"/>
  <c r="R9" i="10"/>
  <c r="N9" i="10"/>
  <c r="J9" i="10"/>
  <c r="F9" i="10"/>
  <c r="R8" i="10"/>
  <c r="N8" i="10"/>
  <c r="J8" i="10"/>
  <c r="F8" i="10"/>
  <c r="Q13" i="9"/>
  <c r="P13" i="9"/>
  <c r="O13" i="9"/>
  <c r="M13" i="9"/>
  <c r="L13" i="9"/>
  <c r="K13" i="9"/>
  <c r="I13" i="9"/>
  <c r="H13" i="9"/>
  <c r="G13" i="9"/>
  <c r="E13" i="9"/>
  <c r="D13" i="9"/>
  <c r="C13" i="9"/>
  <c r="C12" i="9"/>
  <c r="D12" i="9" s="1"/>
  <c r="C11" i="9"/>
  <c r="D11" i="9" s="1"/>
  <c r="E11" i="9" s="1"/>
  <c r="G11" i="9" s="1"/>
  <c r="H11" i="9" s="1"/>
  <c r="I11" i="9" s="1"/>
  <c r="K11" i="9" s="1"/>
  <c r="L11" i="9" s="1"/>
  <c r="M11" i="9" s="1"/>
  <c r="O11" i="9" s="1"/>
  <c r="P11" i="9" s="1"/>
  <c r="Q11" i="9" s="1"/>
  <c r="C10" i="9"/>
  <c r="D10" i="9" s="1"/>
  <c r="R8" i="9"/>
  <c r="K8" i="9"/>
  <c r="N8" i="9" s="1"/>
  <c r="I8" i="9"/>
  <c r="J8" i="9" s="1"/>
  <c r="E8" i="9"/>
  <c r="F8" i="9" s="1"/>
  <c r="R7" i="9"/>
  <c r="N7" i="9"/>
  <c r="J7" i="9"/>
  <c r="F7" i="9"/>
  <c r="F11" i="9" s="1"/>
  <c r="R6" i="9"/>
  <c r="N6" i="9"/>
  <c r="J6" i="9"/>
  <c r="F6" i="9"/>
  <c r="B3" i="9"/>
  <c r="Q14" i="9" s="1"/>
  <c r="B2" i="9"/>
  <c r="B3" i="3"/>
  <c r="S10" i="12" l="1"/>
  <c r="S10" i="10"/>
  <c r="N13" i="12"/>
  <c r="R13" i="12" s="1"/>
  <c r="S13" i="12" s="1"/>
  <c r="B1" i="13" s="1"/>
  <c r="B3" i="13" s="1"/>
  <c r="C11" i="12"/>
  <c r="D11" i="12"/>
  <c r="E10" i="9"/>
  <c r="G10" i="9" s="1"/>
  <c r="H10" i="9" s="1"/>
  <c r="I10" i="9" s="1"/>
  <c r="K10" i="9" s="1"/>
  <c r="J13" i="13"/>
  <c r="N13" i="13" s="1"/>
  <c r="R13" i="13" s="1"/>
  <c r="S13" i="13" s="1"/>
  <c r="C11" i="13"/>
  <c r="S9" i="13"/>
  <c r="E16" i="13"/>
  <c r="G16" i="13"/>
  <c r="H16" i="13"/>
  <c r="K16" i="13"/>
  <c r="M16" i="13"/>
  <c r="P16" i="13"/>
  <c r="Q16" i="13"/>
  <c r="C16" i="13"/>
  <c r="G16" i="11"/>
  <c r="L16" i="11"/>
  <c r="H16" i="11"/>
  <c r="K16" i="11"/>
  <c r="D14" i="11"/>
  <c r="E14" i="11" s="1"/>
  <c r="C11" i="11"/>
  <c r="Q16" i="11"/>
  <c r="S8" i="11"/>
  <c r="S8" i="10"/>
  <c r="S8" i="9"/>
  <c r="H14" i="9"/>
  <c r="I14" i="9"/>
  <c r="K14" i="9"/>
  <c r="S6" i="9"/>
  <c r="C9" i="9"/>
  <c r="S8" i="13"/>
  <c r="S9" i="12"/>
  <c r="J13" i="11"/>
  <c r="N13" i="11" s="1"/>
  <c r="R13" i="11" s="1"/>
  <c r="S13" i="11" s="1"/>
  <c r="B1" i="12" s="1"/>
  <c r="B3" i="12" s="1"/>
  <c r="J12" i="13"/>
  <c r="N12" i="13" s="1"/>
  <c r="R12" i="13" s="1"/>
  <c r="S12" i="13" s="1"/>
  <c r="E14" i="13"/>
  <c r="D11" i="13"/>
  <c r="I16" i="13"/>
  <c r="S10" i="13"/>
  <c r="L16" i="13"/>
  <c r="D16" i="13"/>
  <c r="G14" i="12"/>
  <c r="G11" i="12" s="1"/>
  <c r="E11" i="12"/>
  <c r="F11" i="12" s="1"/>
  <c r="H16" i="12"/>
  <c r="L16" i="12"/>
  <c r="C16" i="12"/>
  <c r="M16" i="12"/>
  <c r="K16" i="12"/>
  <c r="D16" i="12"/>
  <c r="O16" i="12"/>
  <c r="I16" i="12"/>
  <c r="E16" i="12"/>
  <c r="P16" i="12"/>
  <c r="G16" i="12"/>
  <c r="J12" i="11"/>
  <c r="N12" i="11" s="1"/>
  <c r="R12" i="11" s="1"/>
  <c r="S12" i="11" s="1"/>
  <c r="S10" i="11"/>
  <c r="I16" i="11"/>
  <c r="C16" i="11"/>
  <c r="M16" i="11"/>
  <c r="S9" i="11"/>
  <c r="D16" i="11"/>
  <c r="O16" i="11"/>
  <c r="E16" i="11"/>
  <c r="E14" i="10"/>
  <c r="S9" i="10"/>
  <c r="J11" i="9"/>
  <c r="N11" i="9" s="1"/>
  <c r="R11" i="9" s="1"/>
  <c r="S11" i="9" s="1"/>
  <c r="E12" i="9"/>
  <c r="D9" i="9"/>
  <c r="L10" i="9"/>
  <c r="M10" i="9" s="1"/>
  <c r="O10" i="9" s="1"/>
  <c r="P10" i="9" s="1"/>
  <c r="Q10" i="9" s="1"/>
  <c r="L14" i="9"/>
  <c r="C14" i="9"/>
  <c r="M14" i="9"/>
  <c r="F10" i="9"/>
  <c r="J10" i="9" s="1"/>
  <c r="N10" i="9" s="1"/>
  <c r="R10" i="9" s="1"/>
  <c r="S10" i="9" s="1"/>
  <c r="D14" i="9"/>
  <c r="O14" i="9"/>
  <c r="S7" i="9"/>
  <c r="E14" i="9"/>
  <c r="P14" i="9"/>
  <c r="G14" i="9"/>
  <c r="C10" i="3"/>
  <c r="D10" i="3" s="1"/>
  <c r="Q14" i="3"/>
  <c r="Q13" i="3"/>
  <c r="P13" i="3"/>
  <c r="O13" i="3"/>
  <c r="M13" i="3"/>
  <c r="L13" i="3"/>
  <c r="K13" i="3"/>
  <c r="I13" i="3"/>
  <c r="H13" i="3"/>
  <c r="G13" i="3"/>
  <c r="E13" i="3"/>
  <c r="D13" i="3"/>
  <c r="C13" i="3"/>
  <c r="C12" i="3"/>
  <c r="R7" i="3"/>
  <c r="R6" i="3"/>
  <c r="N7" i="3"/>
  <c r="N6" i="3"/>
  <c r="N8" i="3"/>
  <c r="J8" i="3"/>
  <c r="J7" i="3"/>
  <c r="J6" i="3"/>
  <c r="B2" i="3"/>
  <c r="F8" i="3"/>
  <c r="F10" i="3" s="1"/>
  <c r="F7" i="3"/>
  <c r="F11" i="3" s="1"/>
  <c r="F6" i="3"/>
  <c r="D11" i="3"/>
  <c r="E11" i="3" s="1"/>
  <c r="G11" i="3" s="1"/>
  <c r="H11" i="3" s="1"/>
  <c r="I11" i="3" s="1"/>
  <c r="K11" i="3" s="1"/>
  <c r="L11" i="3" s="1"/>
  <c r="M11" i="3" s="1"/>
  <c r="O11" i="3" s="1"/>
  <c r="P11" i="3" s="1"/>
  <c r="Q11" i="3" s="1"/>
  <c r="D11" i="11" l="1"/>
  <c r="C9" i="3"/>
  <c r="E11" i="13"/>
  <c r="F11" i="13" s="1"/>
  <c r="G14" i="13"/>
  <c r="G11" i="13" s="1"/>
  <c r="H14" i="12"/>
  <c r="E11" i="11"/>
  <c r="F11" i="11" s="1"/>
  <c r="G14" i="11"/>
  <c r="G11" i="11" s="1"/>
  <c r="G14" i="10"/>
  <c r="J11" i="3"/>
  <c r="N11" i="3" s="1"/>
  <c r="R11" i="3" s="1"/>
  <c r="S11" i="3" s="1"/>
  <c r="B1" i="10" s="1"/>
  <c r="B3" i="10" s="1"/>
  <c r="G12" i="9"/>
  <c r="E9" i="9"/>
  <c r="F9" i="9" s="1"/>
  <c r="J10" i="3"/>
  <c r="N10" i="3" s="1"/>
  <c r="E10" i="3"/>
  <c r="G10" i="3" s="1"/>
  <c r="H10" i="3" s="1"/>
  <c r="I10" i="3" s="1"/>
  <c r="K10" i="3" s="1"/>
  <c r="L10" i="3" s="1"/>
  <c r="M10" i="3" s="1"/>
  <c r="O10" i="3" s="1"/>
  <c r="P10" i="3" s="1"/>
  <c r="Q10" i="3" s="1"/>
  <c r="S6" i="3"/>
  <c r="D12" i="3"/>
  <c r="D9" i="3" s="1"/>
  <c r="S7" i="3"/>
  <c r="C14" i="3"/>
  <c r="D14" i="3"/>
  <c r="E14" i="3"/>
  <c r="G14" i="3"/>
  <c r="H14" i="3"/>
  <c r="I14" i="3"/>
  <c r="K14" i="3"/>
  <c r="M14" i="3"/>
  <c r="O14" i="3"/>
  <c r="P14" i="3"/>
  <c r="L14" i="3"/>
  <c r="R8" i="3"/>
  <c r="C13" i="10" l="1"/>
  <c r="F13" i="10"/>
  <c r="H14" i="13"/>
  <c r="H11" i="12"/>
  <c r="I14" i="12"/>
  <c r="H14" i="11"/>
  <c r="H11" i="11" s="1"/>
  <c r="H14" i="10"/>
  <c r="G9" i="9"/>
  <c r="H12" i="9"/>
  <c r="E12" i="3"/>
  <c r="R10" i="3"/>
  <c r="S10" i="3" s="1"/>
  <c r="S8" i="3"/>
  <c r="H11" i="13" l="1"/>
  <c r="I14" i="13"/>
  <c r="I11" i="12"/>
  <c r="J11" i="12" s="1"/>
  <c r="K14" i="12"/>
  <c r="I14" i="11"/>
  <c r="I14" i="10"/>
  <c r="H9" i="9"/>
  <c r="I12" i="9"/>
  <c r="G12" i="3"/>
  <c r="E9" i="3"/>
  <c r="F9" i="3" s="1"/>
  <c r="I11" i="13" l="1"/>
  <c r="J11" i="13" s="1"/>
  <c r="K14" i="13"/>
  <c r="L14" i="12"/>
  <c r="K11" i="12"/>
  <c r="K14" i="11"/>
  <c r="I11" i="11"/>
  <c r="J11" i="11" s="1"/>
  <c r="K14" i="10"/>
  <c r="I9" i="9"/>
  <c r="J9" i="9" s="1"/>
  <c r="K12" i="9"/>
  <c r="H12" i="3"/>
  <c r="G9" i="3"/>
  <c r="L14" i="13" l="1"/>
  <c r="K11" i="13"/>
  <c r="L11" i="12"/>
  <c r="M14" i="12"/>
  <c r="L14" i="11"/>
  <c r="K11" i="11"/>
  <c r="L14" i="10"/>
  <c r="L12" i="9"/>
  <c r="K9" i="9"/>
  <c r="I12" i="3"/>
  <c r="H9" i="3"/>
  <c r="M14" i="13" l="1"/>
  <c r="L11" i="13"/>
  <c r="O14" i="12"/>
  <c r="M11" i="12"/>
  <c r="N11" i="12" s="1"/>
  <c r="M14" i="11"/>
  <c r="L11" i="11"/>
  <c r="M14" i="10"/>
  <c r="M12" i="9"/>
  <c r="L9" i="9"/>
  <c r="K12" i="3"/>
  <c r="I9" i="3"/>
  <c r="J9" i="3" s="1"/>
  <c r="O14" i="13" l="1"/>
  <c r="M11" i="13"/>
  <c r="N11" i="13" s="1"/>
  <c r="P14" i="12"/>
  <c r="O11" i="12"/>
  <c r="O14" i="11"/>
  <c r="M11" i="11"/>
  <c r="N11" i="11" s="1"/>
  <c r="O14" i="10"/>
  <c r="O12" i="9"/>
  <c r="M9" i="9"/>
  <c r="N9" i="9" s="1"/>
  <c r="L12" i="3"/>
  <c r="K9" i="3"/>
  <c r="O11" i="13" l="1"/>
  <c r="P14" i="13"/>
  <c r="Q14" i="12"/>
  <c r="Q11" i="12" s="1"/>
  <c r="R11" i="12" s="1"/>
  <c r="S11" i="12" s="1"/>
  <c r="P11" i="12"/>
  <c r="P14" i="11"/>
  <c r="O11" i="11"/>
  <c r="P14" i="10"/>
  <c r="P12" i="9"/>
  <c r="O9" i="9"/>
  <c r="M12" i="3"/>
  <c r="L9" i="3"/>
  <c r="Q14" i="13" l="1"/>
  <c r="Q11" i="13" s="1"/>
  <c r="R11" i="13" s="1"/>
  <c r="S11" i="13" s="1"/>
  <c r="P11" i="13"/>
  <c r="P11" i="11"/>
  <c r="Q14" i="11"/>
  <c r="Q11" i="11" s="1"/>
  <c r="R11" i="11" s="1"/>
  <c r="S11" i="11" s="1"/>
  <c r="Q14" i="10"/>
  <c r="Q12" i="9"/>
  <c r="Q9" i="9" s="1"/>
  <c r="R9" i="9" s="1"/>
  <c r="S9" i="9" s="1"/>
  <c r="P9" i="9"/>
  <c r="O12" i="3"/>
  <c r="M9" i="3"/>
  <c r="N9" i="3" s="1"/>
  <c r="P12" i="3" l="1"/>
  <c r="O9" i="3"/>
  <c r="Q12" i="3" l="1"/>
  <c r="Q9" i="3" s="1"/>
  <c r="R9" i="3" s="1"/>
  <c r="S9" i="3" s="1"/>
  <c r="P9" i="3"/>
  <c r="K15" i="10" l="1"/>
  <c r="K11" i="10" s="1"/>
  <c r="D13" i="10"/>
  <c r="E13" i="10" s="1"/>
  <c r="G13" i="10" s="1"/>
  <c r="H13" i="10" s="1"/>
  <c r="I13" i="10" s="1"/>
  <c r="K13" i="10" s="1"/>
  <c r="L13" i="10" s="1"/>
  <c r="M13" i="10" s="1"/>
  <c r="O13" i="10" s="1"/>
  <c r="P13" i="10" s="1"/>
  <c r="Q13" i="10" s="1"/>
  <c r="I15" i="10"/>
  <c r="I11" i="10" s="1"/>
  <c r="J11" i="10" s="1"/>
  <c r="C15" i="10"/>
  <c r="C11" i="10" s="1"/>
  <c r="O15" i="10"/>
  <c r="O11" i="10" s="1"/>
  <c r="E15" i="10"/>
  <c r="E11" i="10"/>
  <c r="F11" i="10" s="1"/>
  <c r="G15" i="10"/>
  <c r="G11" i="10" s="1"/>
  <c r="M15" i="10"/>
  <c r="M11" i="10" s="1"/>
  <c r="N11" i="10" s="1"/>
  <c r="J13" i="10"/>
  <c r="N13" i="10" s="1"/>
  <c r="R13" i="10" s="1"/>
  <c r="S13" i="10" s="1"/>
  <c r="L15" i="10"/>
  <c r="L11" i="10" s="1"/>
  <c r="P15" i="10"/>
  <c r="P11" i="10" s="1"/>
  <c r="Q15" i="10"/>
  <c r="Q11" i="10" s="1"/>
  <c r="R11" i="10" s="1"/>
  <c r="S11" i="10" s="1"/>
  <c r="D15" i="10"/>
  <c r="D11" i="10" s="1"/>
  <c r="H15" i="10"/>
  <c r="H11" i="10" s="1"/>
  <c r="C12" i="10"/>
  <c r="D12" i="10" s="1"/>
  <c r="E12" i="10" s="1"/>
  <c r="G12" i="10" s="1"/>
  <c r="H12" i="10" s="1"/>
  <c r="I12" i="10" s="1"/>
  <c r="K12" i="10" s="1"/>
  <c r="L12" i="10" s="1"/>
  <c r="M12" i="10" s="1"/>
  <c r="O12" i="10" s="1"/>
  <c r="P12" i="10" s="1"/>
  <c r="Q12" i="10" s="1"/>
  <c r="F12" i="10"/>
  <c r="J12" i="10" s="1"/>
  <c r="N12" i="10" s="1"/>
  <c r="R12" i="10" s="1"/>
  <c r="S12" i="10" s="1"/>
  <c r="B5" i="10"/>
  <c r="K16" i="10" s="1"/>
  <c r="B4" i="10"/>
  <c r="B1" i="11" l="1"/>
  <c r="B3" i="11" s="1"/>
  <c r="G16" i="10"/>
  <c r="E16" i="10"/>
  <c r="M16" i="10"/>
  <c r="P16" i="10"/>
  <c r="O16" i="10"/>
  <c r="C16" i="10"/>
  <c r="Q16" i="10"/>
  <c r="D16" i="10"/>
  <c r="H16" i="10"/>
  <c r="I16" i="10"/>
  <c r="L16" i="10"/>
</calcChain>
</file>

<file path=xl/sharedStrings.xml><?xml version="1.0" encoding="utf-8"?>
<sst xmlns="http://schemas.openxmlformats.org/spreadsheetml/2006/main" count="182" uniqueCount="37">
  <si>
    <t>Annual Budget Amount</t>
  </si>
  <si>
    <t>Avergae Monthly Allocation</t>
  </si>
  <si>
    <t>10% of Annual Grant Amount</t>
  </si>
  <si>
    <t>October</t>
  </si>
  <si>
    <t>November</t>
  </si>
  <si>
    <t>December</t>
  </si>
  <si>
    <t>Quarter 1</t>
  </si>
  <si>
    <t>January</t>
  </si>
  <si>
    <t>February</t>
  </si>
  <si>
    <t>March</t>
  </si>
  <si>
    <t>Quarter 2</t>
  </si>
  <si>
    <t>April</t>
  </si>
  <si>
    <t>May</t>
  </si>
  <si>
    <t>June</t>
  </si>
  <si>
    <t>Quarter 3</t>
  </si>
  <si>
    <t>July</t>
  </si>
  <si>
    <t>August</t>
  </si>
  <si>
    <t>September</t>
  </si>
  <si>
    <t>Quarter 4</t>
  </si>
  <si>
    <t>Annual Total</t>
  </si>
  <si>
    <t>Projected Monthly Expenditures</t>
  </si>
  <si>
    <t>Actual Monthly Expenditures</t>
  </si>
  <si>
    <t>G5 Drawdowns</t>
  </si>
  <si>
    <t>Percentage of Grant Funds Drawndown</t>
  </si>
  <si>
    <t>Expected Unexpended Funds Based on Current Drawdowns</t>
  </si>
  <si>
    <t>Remaining Amount to be Expended</t>
  </si>
  <si>
    <t>Total G5 Drawdowns</t>
  </si>
  <si>
    <t>Budget Amount</t>
  </si>
  <si>
    <t>90% of Budget Amount Goal</t>
  </si>
  <si>
    <t>Carryover from Y1</t>
  </si>
  <si>
    <t>Annual Budget+Y1 carryover</t>
  </si>
  <si>
    <t>Carryover from Y2</t>
  </si>
  <si>
    <t>Annual Budget+Y2 Carryover</t>
  </si>
  <si>
    <t>Carryover from Y3</t>
  </si>
  <si>
    <t>Annual Budget+Y3 Carryover</t>
  </si>
  <si>
    <t>Carryover from Y4</t>
  </si>
  <si>
    <t>Annual Budget+Y4 Carryover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</si>
</sst>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wrapText="1"/>
    </xf>
    <xf numFmtId="0" fontId="1" fillId="0" borderId="0" xfId="0" applyFont="1"/>
    <xf numFmtId="0" fontId="0" fillId="0" borderId="1" xfId="0" applyBorder="1" applyAlignment="1">
      <alignment wrapText="1"/>
    </xf>
    <xf numFmtId="0" fontId="0" fillId="0" borderId="1" xfId="0" applyBorder="1" applyAlignment="1">
      <alignment textRotation="180" wrapText="1"/>
    </xf>
    <xf numFmtId="0" fontId="0" fillId="2" borderId="1" xfId="0" applyFill="1" applyBorder="1" applyAlignment="1">
      <alignment wrapText="1"/>
    </xf>
    <xf numFmtId="43" fontId="0" fillId="0" borderId="1" xfId="0" applyNumberFormat="1" applyBorder="1"/>
    <xf numFmtId="43" fontId="0" fillId="2" borderId="1" xfId="0" applyNumberFormat="1" applyFill="1" applyBorder="1"/>
    <xf numFmtId="0" fontId="1" fillId="0" borderId="1" xfId="0" applyFont="1" applyBorder="1" applyAlignment="1">
      <alignment wrapText="1"/>
    </xf>
    <xf numFmtId="43" fontId="1" fillId="0" borderId="1" xfId="0" applyNumberFormat="1" applyFont="1" applyBorder="1"/>
    <xf numFmtId="43" fontId="1" fillId="2" borderId="1" xfId="0" applyNumberFormat="1" applyFont="1" applyFill="1" applyBorder="1"/>
    <xf numFmtId="43" fontId="2" fillId="0" borderId="0" xfId="0" applyNumberFormat="1" applyFont="1"/>
    <xf numFmtId="0" fontId="2" fillId="0" borderId="0" xfId="0" applyFont="1" applyAlignment="1">
      <alignment wrapText="1"/>
    </xf>
    <xf numFmtId="0" fontId="3" fillId="0" borderId="0" xfId="0" applyFont="1"/>
    <xf numFmtId="164" fontId="1" fillId="0" borderId="1" xfId="0" applyNumberFormat="1" applyFont="1" applyBorder="1"/>
    <xf numFmtId="0" fontId="2" fillId="0" borderId="0" xfId="0" applyFont="1"/>
    <xf numFmtId="43" fontId="0" fillId="3" borderId="0" xfId="0" applyNumberFormat="1" applyFill="1"/>
    <xf numFmtId="43" fontId="0" fillId="3" borderId="1" xfId="0" applyNumberFormat="1" applyFill="1" applyBorder="1"/>
    <xf numFmtId="39" fontId="0" fillId="3" borderId="1" xfId="0" applyNumberFormat="1" applyFill="1" applyBorder="1"/>
    <xf numFmtId="39" fontId="0" fillId="2" borderId="1" xfId="0" applyNumberFormat="1" applyFill="1" applyBorder="1"/>
    <xf numFmtId="39" fontId="0" fillId="0" borderId="1" xfId="0" applyNumberFormat="1" applyBorder="1"/>
    <xf numFmtId="43" fontId="0" fillId="0" borderId="0" xfId="0" applyNumberFormat="1"/>
  </cellXfs>
  <cellStyles count="1">
    <cellStyle name="Normal" xfId="0" builtinId="0"/>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BB6E-4C4E-A9B8-8B992273D1FB}"/>
            </c:ext>
          </c:extLst>
        </c:ser>
        <c:ser>
          <c:idx val="4"/>
          <c:order val="4"/>
          <c:tx>
            <c:strRef>
              <c:f>Example!$B$11</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(Example!$C$5:$E$5,Example!$G$5:$I$5,Example!$K$5:$M$5,Example!$O$5,Example!$O$5:$Q$5)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(Example!$C$11:$E$11,Example!$G$11:$I$11,Example!$K$11:$M$11,Example!$O$11:$Q$11)</c:f>
              <c:numCache>
                <c:formatCode>_(* #,##0.00_);_(* \(#,##0.00\);_(* "-"??_);_(@_)</c:formatCode>
                <c:ptCount val="12"/>
                <c:pt idx="0">
                  <c:v>4300000</c:v>
                </c:pt>
                <c:pt idx="1">
                  <c:v>4100000</c:v>
                </c:pt>
                <c:pt idx="2">
                  <c:v>3600000</c:v>
                </c:pt>
                <c:pt idx="3">
                  <c:v>3200000</c:v>
                </c:pt>
                <c:pt idx="4">
                  <c:v>3000000</c:v>
                </c:pt>
                <c:pt idx="5">
                  <c:v>2900000</c:v>
                </c:pt>
                <c:pt idx="6">
                  <c:v>2100000</c:v>
                </c:pt>
                <c:pt idx="7">
                  <c:v>1600000</c:v>
                </c:pt>
                <c:pt idx="8">
                  <c:v>1200000</c:v>
                </c:pt>
                <c:pt idx="9">
                  <c:v>1000000</c:v>
                </c:pt>
                <c:pt idx="10">
                  <c:v>500000</c:v>
                </c:pt>
                <c:pt idx="11">
                  <c:v>25000</c:v>
                </c:pt>
              </c:numCache>
            </c:numRef>
          </c:val>
          <c:smooth val="0"/>
          <c:extLst>
            <c:ext xmlns:c16="http://schemas.microsoft.com/office/drawing/2014/chart" uri="{C3380CC4-5D6E-409C-BE32-E72D297353CC}">
              <c16:uniqueId val="{00000001-BB6E-4C4E-A9B8-8B992273D1FB}"/>
            </c:ext>
          </c:extLst>
        </c:ser>
        <c:ser>
          <c:idx val="5"/>
          <c:order val="5"/>
          <c:tx>
            <c:strRef>
              <c:f>Example!$B$12</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(Example!$C$12:$E$12,Example!$G$12:$I$12,Example!$K$12:$M$12,Example!$O$12:$Q$12)</c:f>
              <c:numCache>
                <c:formatCode>_(* #,##0.00_);_(* \(#,##0.00\);_(* "-"??_);_(@_)</c:formatCode>
                <c:ptCount val="12"/>
                <c:pt idx="0">
                  <c:v>0</c:v>
                </c:pt>
                <c:pt idx="1">
                  <c:v>593685.24</c:v>
                </c:pt>
                <c:pt idx="2">
                  <c:v>966117.87999999989</c:v>
                </c:pt>
                <c:pt idx="3">
                  <c:v>966117.87999999989</c:v>
                </c:pt>
                <c:pt idx="4">
                  <c:v>966117.87999999989</c:v>
                </c:pt>
                <c:pt idx="5">
                  <c:v>1957033.0499999998</c:v>
                </c:pt>
                <c:pt idx="6">
                  <c:v>2683149.4899999998</c:v>
                </c:pt>
                <c:pt idx="7">
                  <c:v>3183149.4899999998</c:v>
                </c:pt>
                <c:pt idx="8">
                  <c:v>3801487.96</c:v>
                </c:pt>
                <c:pt idx="9">
                  <c:v>4351545.5199999996</c:v>
                </c:pt>
                <c:pt idx="10">
                  <c:v>4351545.5199999996</c:v>
                </c:pt>
                <c:pt idx="11">
                  <c:v>4651545.5199999996</c:v>
                </c:pt>
              </c:numCache>
            </c:numRef>
          </c:val>
          <c:smooth val="0"/>
          <c:extLst>
            <c:ext xmlns:c16="http://schemas.microsoft.com/office/drawing/2014/chart" uri="{C3380CC4-5D6E-409C-BE32-E72D297353CC}">
              <c16:uniqueId val="{00000002-BB6E-4C4E-A9B8-8B992273D1FB}"/>
            </c:ext>
          </c:extLst>
        </c:ser>
        <c:ser>
          <c:idx val="6"/>
          <c:order val="6"/>
          <c:tx>
            <c:strRef>
              <c:f>Example!$B$13</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(Example!$C$13:$E$13,Example!$G$13:$I$13,Example!$K$13:$M$13,Example!$O$13:$Q$13)</c:f>
              <c:numCache>
                <c:formatCode>_(* #,##0.00_);_(* \(#,##0.00\);_(* "-"??_);_(@_)</c:formatCode>
                <c:ptCount val="12"/>
                <c:pt idx="0">
                  <c:v>4700000</c:v>
                </c:pt>
                <c:pt idx="1">
                  <c:v>4700000</c:v>
                </c:pt>
                <c:pt idx="2">
                  <c:v>4700000</c:v>
                </c:pt>
                <c:pt idx="3">
                  <c:v>4700000</c:v>
                </c:pt>
                <c:pt idx="4">
                  <c:v>4700000</c:v>
                </c:pt>
                <c:pt idx="5">
                  <c:v>4700000</c:v>
                </c:pt>
                <c:pt idx="6">
                  <c:v>4700000</c:v>
                </c:pt>
                <c:pt idx="7">
                  <c:v>4700000</c:v>
                </c:pt>
                <c:pt idx="8">
                  <c:v>4700000</c:v>
                </c:pt>
                <c:pt idx="9">
                  <c:v>4700000</c:v>
                </c:pt>
                <c:pt idx="10">
                  <c:v>4700000</c:v>
                </c:pt>
                <c:pt idx="11">
                  <c:v>4700000</c:v>
                </c:pt>
              </c:numCache>
            </c:numRef>
          </c:val>
          <c:smooth val="0"/>
          <c:extLst>
            <c:ext xmlns:c16="http://schemas.microsoft.com/office/drawing/2014/chart" uri="{C3380CC4-5D6E-409C-BE32-E72D297353CC}">
              <c16:uniqueId val="{00000003-BB6E-4C4E-A9B8-8B992273D1FB}"/>
            </c:ext>
          </c:extLst>
        </c:ser>
        <c:ser>
          <c:idx val="7"/>
          <c:order val="7"/>
          <c:tx>
            <c:strRef>
              <c:f>Example!$B$14</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(Example!$C$14:$E$14,Example!$G$14:$I$14,Example!$K$14:$M$14,Example!$O$14:$Q$14)</c:f>
              <c:numCache>
                <c:formatCode>_(* #,##0.00_);_(* \(#,##0.00\);_(* "-"??_);_(@_)</c:formatCode>
                <c:ptCount val="12"/>
                <c:pt idx="0">
                  <c:v>3995000</c:v>
                </c:pt>
                <c:pt idx="1">
                  <c:v>3995000</c:v>
                </c:pt>
                <c:pt idx="2">
                  <c:v>3995000</c:v>
                </c:pt>
                <c:pt idx="3">
                  <c:v>3995000</c:v>
                </c:pt>
                <c:pt idx="4">
                  <c:v>3995000</c:v>
                </c:pt>
                <c:pt idx="5">
                  <c:v>3995000</c:v>
                </c:pt>
                <c:pt idx="6">
                  <c:v>3995000</c:v>
                </c:pt>
                <c:pt idx="7">
                  <c:v>3995000</c:v>
                </c:pt>
                <c:pt idx="8">
                  <c:v>3995000</c:v>
                </c:pt>
                <c:pt idx="9">
                  <c:v>3995000</c:v>
                </c:pt>
                <c:pt idx="10">
                  <c:v>3995000</c:v>
                </c:pt>
                <c:pt idx="11">
                  <c:v>3995000</c:v>
                </c:pt>
              </c:numCache>
            </c:numRef>
          </c:val>
          <c:smooth val="0"/>
          <c:extLst>
            <c:ext xmlns:c16="http://schemas.microsoft.com/office/drawing/2014/chart" uri="{C3380CC4-5D6E-409C-BE32-E72D297353CC}">
              <c16:uniqueId val="{00000004-BB6E-4C4E-A9B8-8B992273D1FB}"/>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Example!$B$6</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(Example!$C$6:$E$6,Example!$G$6:$I$6,Example!$K$6:$M$6,Example!$O$6:$Q$6)</c15:sqref>
                        </c15:formulaRef>
                      </c:ext>
                    </c:extLst>
                    <c:numCache>
                      <c:formatCode>_(* #,##0.00_);_(* \(#,##0.00\);_(* "-"??_);_(@_)</c:formatCode>
                      <c:ptCount val="12"/>
                      <c:pt idx="0">
                        <c:v>300000</c:v>
                      </c:pt>
                      <c:pt idx="1">
                        <c:v>500000</c:v>
                      </c:pt>
                      <c:pt idx="2">
                        <c:v>250000</c:v>
                      </c:pt>
                      <c:pt idx="3">
                        <c:v>225000</c:v>
                      </c:pt>
                      <c:pt idx="4">
                        <c:v>500000</c:v>
                      </c:pt>
                      <c:pt idx="5">
                        <c:v>500000</c:v>
                      </c:pt>
                      <c:pt idx="6">
                        <c:v>500000</c:v>
                      </c:pt>
                      <c:pt idx="7">
                        <c:v>250000</c:v>
                      </c:pt>
                      <c:pt idx="8">
                        <c:v>575000</c:v>
                      </c:pt>
                      <c:pt idx="9">
                        <c:v>500000</c:v>
                      </c:pt>
                      <c:pt idx="10">
                        <c:v>300000</c:v>
                      </c:pt>
                      <c:pt idx="11">
                        <c:v>300000</c:v>
                      </c:pt>
                    </c:numCache>
                  </c:numRef>
                </c:val>
                <c:smooth val="0"/>
                <c:extLst>
                  <c:ext xmlns:c16="http://schemas.microsoft.com/office/drawing/2014/chart" uri="{C3380CC4-5D6E-409C-BE32-E72D297353CC}">
                    <c16:uniqueId val="{00000005-BB6E-4C4E-A9B8-8B992273D1F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Example!$B$7</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(Example!$C$7:$E$7,Example!$G$7:$I$7,Example!$K$7:$M$7,Example!$O$7:$Q$7)</c15:sqref>
                        </c15:formulaRef>
                      </c:ext>
                    </c:extLst>
                    <c:numCache>
                      <c:formatCode>_(* #,##0.00_);_(* \(#,##0.00\);_(* "-"??_);_(@_)</c:formatCode>
                      <c:ptCount val="12"/>
                      <c:pt idx="0">
                        <c:v>400000</c:v>
                      </c:pt>
                      <c:pt idx="1">
                        <c:v>200000</c:v>
                      </c:pt>
                      <c:pt idx="2">
                        <c:v>500000</c:v>
                      </c:pt>
                      <c:pt idx="3">
                        <c:v>400000</c:v>
                      </c:pt>
                      <c:pt idx="4">
                        <c:v>200000</c:v>
                      </c:pt>
                      <c:pt idx="5">
                        <c:v>100000</c:v>
                      </c:pt>
                      <c:pt idx="6">
                        <c:v>800000</c:v>
                      </c:pt>
                      <c:pt idx="7">
                        <c:v>500000</c:v>
                      </c:pt>
                      <c:pt idx="8">
                        <c:v>400000</c:v>
                      </c:pt>
                      <c:pt idx="9">
                        <c:v>200000</c:v>
                      </c:pt>
                      <c:pt idx="10">
                        <c:v>500000</c:v>
                      </c:pt>
                      <c:pt idx="11">
                        <c:v>475000</c:v>
                      </c:pt>
                    </c:numCache>
                  </c:numRef>
                </c:val>
                <c:smooth val="0"/>
                <c:extLst xmlns:c15="http://schemas.microsoft.com/office/drawing/2012/chart">
                  <c:ext xmlns:c16="http://schemas.microsoft.com/office/drawing/2014/chart" uri="{C3380CC4-5D6E-409C-BE32-E72D297353CC}">
                    <c16:uniqueId val="{00000006-BB6E-4C4E-A9B8-8B992273D1F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Example!$B$8</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(Example!$C$8:$E$8,Example!$G$8:$I$8,Example!$K$8:$M$8,Example!$O$8:$Q$8)</c15:sqref>
                        </c15:formulaRef>
                      </c:ext>
                    </c:extLst>
                    <c:numCache>
                      <c:formatCode>#,##0.00_);\(#,##0.00\)</c:formatCode>
                      <c:ptCount val="12"/>
                      <c:pt idx="0">
                        <c:v>0</c:v>
                      </c:pt>
                      <c:pt idx="1">
                        <c:v>593685.24</c:v>
                      </c:pt>
                      <c:pt idx="2">
                        <c:v>372432.63999999996</c:v>
                      </c:pt>
                      <c:pt idx="3">
                        <c:v>0</c:v>
                      </c:pt>
                      <c:pt idx="4">
                        <c:v>0</c:v>
                      </c:pt>
                      <c:pt idx="5">
                        <c:v>990915.17</c:v>
                      </c:pt>
                      <c:pt idx="6">
                        <c:v>726116.44</c:v>
                      </c:pt>
                      <c:pt idx="7">
                        <c:v>500000</c:v>
                      </c:pt>
                      <c:pt idx="8">
                        <c:v>618338.47</c:v>
                      </c:pt>
                      <c:pt idx="9">
                        <c:v>550057.56000000006</c:v>
                      </c:pt>
                      <c:pt idx="10">
                        <c:v>0</c:v>
                      </c:pt>
                      <c:pt idx="11">
                        <c:v>300000</c:v>
                      </c:pt>
                    </c:numCache>
                  </c:numRef>
                </c:val>
                <c:smooth val="0"/>
                <c:extLst xmlns:c15="http://schemas.microsoft.com/office/drawing/2012/chart">
                  <c:ext xmlns:c16="http://schemas.microsoft.com/office/drawing/2014/chart" uri="{C3380CC4-5D6E-409C-BE32-E72D297353CC}">
                    <c16:uniqueId val="{00000007-BB6E-4C4E-A9B8-8B992273D1FB}"/>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3-5A70-426B-9900-E843C7CC26EC}"/>
            </c:ext>
          </c:extLst>
        </c:ser>
        <c:ser>
          <c:idx val="4"/>
          <c:order val="4"/>
          <c:tx>
            <c:strRef>
              <c:f>'Year 1'!$B$11</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1'!$C$11:$E$11,'Year 1'!$G$11:$I$11,'Year 1'!$K$11:$M$11,'Year 1'!$O$11:$Q$11)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A70-426B-9900-E843C7CC26EC}"/>
            </c:ext>
          </c:extLst>
        </c:ser>
        <c:ser>
          <c:idx val="5"/>
          <c:order val="5"/>
          <c:tx>
            <c:strRef>
              <c:f>'Year 1'!$B$12</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1'!$C$12:$E$12,'Year 1'!$G$12:$I$12,'Year 1'!$K$12:$M$12,'Year 1'!$O$12:$Q$12)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5A70-426B-9900-E843C7CC26EC}"/>
            </c:ext>
          </c:extLst>
        </c:ser>
        <c:ser>
          <c:idx val="6"/>
          <c:order val="6"/>
          <c:tx>
            <c:strRef>
              <c:f>'Year 1'!$B$13</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1'!$C$13:$E$13,'Year 1'!$G$13:$I$13,'Year 1'!$K$13:$M$13,'Year 1'!$O$13:$Q$13)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5A70-426B-9900-E843C7CC26EC}"/>
            </c:ext>
          </c:extLst>
        </c:ser>
        <c:ser>
          <c:idx val="7"/>
          <c:order val="7"/>
          <c:tx>
            <c:strRef>
              <c:f>'Year 1'!$B$14</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1'!$C$14:$E$14,'Year 1'!$G$14:$I$14,'Year 1'!$K$14:$M$14,'Year 1'!$O$14:$Q$14)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5A70-426B-9900-E843C7CC26EC}"/>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1'!$B$6</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1'!$C$6:$E$6,'Year 1'!$G$6:$I$6,'Year 1'!$K$6:$M$6,'Year 1'!$O$6:$Q$6)</c15:sqref>
                        </c15:formulaRef>
                      </c:ext>
                    </c:extLst>
                    <c:numCache>
                      <c:formatCode>_(* #,##0.00_);_(* \(#,##0.00\);_(* "-"??_);_(@_)</c:formatCode>
                      <c:ptCount val="12"/>
                    </c:numCache>
                  </c:numRef>
                </c:val>
                <c:smooth val="0"/>
                <c:extLst>
                  <c:ext xmlns:c16="http://schemas.microsoft.com/office/drawing/2014/chart" uri="{C3380CC4-5D6E-409C-BE32-E72D297353CC}">
                    <c16:uniqueId val="{00000000-5A70-426B-9900-E843C7CC26E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1'!$B$7</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1'!$C$7:$E$7,'Year 1'!$G$7:$I$7,'Year 1'!$K$7:$M$7,'Year 1'!$O$7:$Q$7)</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1-5A70-426B-9900-E843C7CC26E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1'!$B$8</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1'!$C$8:$E$8,'Year 1'!$G$8:$I$8,'Year 1'!$K$8:$M$8,'Year 1'!$O$8:$Q$8)</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2-5A70-426B-9900-E843C7CC26EC}"/>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3BD9-485C-B8DD-A598E88B577F}"/>
            </c:ext>
          </c:extLst>
        </c:ser>
        <c:ser>
          <c:idx val="4"/>
          <c:order val="4"/>
          <c:tx>
            <c:strRef>
              <c:f>'Year 2'!$B$13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2'!$C$7:$E$7,'Year 2'!$G$7:$I$7,'Year 2'!$K$7:$M$7,'Year 2'!$O$7,'Year 2'!$O$7:$Q$7)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2'!$C$13:$E$13,'Year 2'!$G$13:$I$13,'Year 2'!$K$13:$M$13,'Year 2'!$O$13:$Q$13)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BD9-485C-B8DD-A598E88B577F}"/>
            </c:ext>
          </c:extLst>
        </c:ser>
        <c:ser>
          <c:idx val="5"/>
          <c:order val="5"/>
          <c:tx>
            <c:strRef>
              <c:f>'Year 2'!$B$14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2'!$C$14:$E$14,'Year 2'!$G$14:$I$14,'Year 2'!$K$14:$M$14,'Year 2'!$O$14:$Q$14)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BD9-485C-B8DD-A598E88B577F}"/>
            </c:ext>
          </c:extLst>
        </c:ser>
        <c:ser>
          <c:idx val="6"/>
          <c:order val="6"/>
          <c:tx>
            <c:strRef>
              <c:f>'Year 2'!$B$15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2'!$C$15:$E$15,'Year 2'!$G$15:$I$15,'Year 2'!$K$15:$M$15,'Year 2'!$O$15:$Q$15)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3BD9-485C-B8DD-A598E88B577F}"/>
            </c:ext>
          </c:extLst>
        </c:ser>
        <c:ser>
          <c:idx val="7"/>
          <c:order val="7"/>
          <c:tx>
            <c:strRef>
              <c:f>'Year 2'!$B$16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2'!$C$16:$E$16,'Year 2'!$G$16:$I$16,'Year 2'!$K$16:$M$16,'Year 2'!$O$16:$Q$16)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BD9-485C-B8DD-A598E88B577F}"/>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2'!$B$8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2'!$C$8:$E$8,'Year 2'!$G$8:$I$8,'Year 2'!$K$8:$M$8,'Year 2'!$O$8:$Q$8)</c15:sqref>
                        </c15:formulaRef>
                      </c:ext>
                    </c:extLst>
                    <c:numCache>
                      <c:formatCode>_(* #,##0.00_);_(* \(#,##0.00\);_(* "-"??_);_(@_)</c:formatCode>
                      <c:ptCount val="12"/>
                    </c:numCache>
                  </c:numRef>
                </c:val>
                <c:smooth val="0"/>
                <c:extLst>
                  <c:ext xmlns:c16="http://schemas.microsoft.com/office/drawing/2014/chart" uri="{C3380CC4-5D6E-409C-BE32-E72D297353CC}">
                    <c16:uniqueId val="{00000005-3BD9-485C-B8DD-A598E88B577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2'!$B$9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2'!$C$9:$E$9,'Year 2'!$G$9:$I$9,'Year 2'!$K$9:$M$9,'Year 2'!$O$9:$Q$9)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3BD9-485C-B8DD-A598E88B577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2'!$B$10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2'!$C$10:$E$10,'Year 2'!$G$10:$I$10,'Year 2'!$K$10:$M$10,'Year 2'!$O$10:$Q$10)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3BD9-485C-B8DD-A598E88B577F}"/>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AE74-41F5-AE71-95FEDA4FA7C7}"/>
            </c:ext>
          </c:extLst>
        </c:ser>
        <c:ser>
          <c:idx val="4"/>
          <c:order val="4"/>
          <c:tx>
            <c:strRef>
              <c:f>'Year 3'!$B$13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3'!$C$7:$E$7,'Year 3'!$G$7:$I$7,'Year 3'!$K$7:$M$7,'Year 3'!$O$7,'Year 3'!$O$7:$Q$7)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3'!$C$13:$E$13,'Year 3'!$G$13:$I$13,'Year 3'!$K$13:$M$13,'Year 3'!$O$13:$Q$13)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E74-41F5-AE71-95FEDA4FA7C7}"/>
            </c:ext>
          </c:extLst>
        </c:ser>
        <c:ser>
          <c:idx val="5"/>
          <c:order val="5"/>
          <c:tx>
            <c:strRef>
              <c:f>'Year 3'!$B$14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3'!$C$14:$E$14,'Year 3'!$G$14:$I$14,'Year 3'!$K$14:$M$14,'Year 3'!$O$14:$Q$14)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E74-41F5-AE71-95FEDA4FA7C7}"/>
            </c:ext>
          </c:extLst>
        </c:ser>
        <c:ser>
          <c:idx val="6"/>
          <c:order val="6"/>
          <c:tx>
            <c:strRef>
              <c:f>'Year 3'!$B$15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3'!$C$15:$E$15,'Year 3'!$G$15:$I$15,'Year 3'!$K$15:$M$15,'Year 3'!$O$15:$Q$15)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AE74-41F5-AE71-95FEDA4FA7C7}"/>
            </c:ext>
          </c:extLst>
        </c:ser>
        <c:ser>
          <c:idx val="7"/>
          <c:order val="7"/>
          <c:tx>
            <c:strRef>
              <c:f>'Year 3'!$B$16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3'!$C$16:$E$16,'Year 3'!$G$16:$I$16,'Year 3'!$K$16:$M$16,'Year 3'!$O$16:$Q$16)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AE74-41F5-AE71-95FEDA4FA7C7}"/>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3'!$B$8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3'!$C$8:$E$8,'Year 3'!$G$8:$I$8,'Year 3'!$K$8:$M$8,'Year 3'!$O$8:$Q$8)</c15:sqref>
                        </c15:formulaRef>
                      </c:ext>
                    </c:extLst>
                    <c:numCache>
                      <c:formatCode>_(* #,##0.00_);_(* \(#,##0.00\);_(* "-"??_);_(@_)</c:formatCode>
                      <c:ptCount val="12"/>
                    </c:numCache>
                  </c:numRef>
                </c:val>
                <c:smooth val="0"/>
                <c:extLst>
                  <c:ext xmlns:c16="http://schemas.microsoft.com/office/drawing/2014/chart" uri="{C3380CC4-5D6E-409C-BE32-E72D297353CC}">
                    <c16:uniqueId val="{00000005-AE74-41F5-AE71-95FEDA4FA7C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3'!$B$9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3'!$C$9:$E$9,'Year 3'!$G$9:$I$9,'Year 3'!$K$9:$M$9,'Year 3'!$O$9:$Q$9)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AE74-41F5-AE71-95FEDA4FA7C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3'!$B$10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3'!$C$10:$E$10,'Year 3'!$G$10:$I$10,'Year 3'!$K$10:$M$10,'Year 3'!$O$10:$Q$10)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AE74-41F5-AE71-95FEDA4FA7C7}"/>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572D-49E9-9DFD-ED9464281606}"/>
            </c:ext>
          </c:extLst>
        </c:ser>
        <c:ser>
          <c:idx val="4"/>
          <c:order val="4"/>
          <c:tx>
            <c:strRef>
              <c:f>'Year 4'!$B$13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4'!$C$7:$E$7,'Year 4'!$G$7:$I$7,'Year 4'!$K$7:$M$7,'Year 4'!$O$7,'Year 4'!$O$7:$Q$7)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4'!$C$13:$E$13,'Year 4'!$G$13:$I$13,'Year 4'!$K$13:$M$13,'Year 4'!$O$13:$Q$13)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72D-49E9-9DFD-ED9464281606}"/>
            </c:ext>
          </c:extLst>
        </c:ser>
        <c:ser>
          <c:idx val="5"/>
          <c:order val="5"/>
          <c:tx>
            <c:strRef>
              <c:f>'Year 4'!$B$14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4'!$C$14:$E$14,'Year 4'!$G$14:$I$14,'Year 4'!$K$14:$M$14,'Year 4'!$O$14:$Q$14)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72D-49E9-9DFD-ED9464281606}"/>
            </c:ext>
          </c:extLst>
        </c:ser>
        <c:ser>
          <c:idx val="6"/>
          <c:order val="6"/>
          <c:tx>
            <c:strRef>
              <c:f>'Year 4'!$B$15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4'!$C$15:$E$15,'Year 4'!$G$15:$I$15,'Year 4'!$K$15:$M$15,'Year 4'!$O$15:$Q$15)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72D-49E9-9DFD-ED9464281606}"/>
            </c:ext>
          </c:extLst>
        </c:ser>
        <c:ser>
          <c:idx val="7"/>
          <c:order val="7"/>
          <c:tx>
            <c:strRef>
              <c:f>'Year 4'!$B$16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4'!$C$16:$E$16,'Year 4'!$G$16:$I$16,'Year 4'!$K$16:$M$16,'Year 4'!$O$16:$Q$16)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72D-49E9-9DFD-ED9464281606}"/>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4'!$B$8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4'!$C$8:$E$8,'Year 4'!$G$8:$I$8,'Year 4'!$K$8:$M$8,'Year 4'!$O$8:$Q$8)</c15:sqref>
                        </c15:formulaRef>
                      </c:ext>
                    </c:extLst>
                    <c:numCache>
                      <c:formatCode>_(* #,##0.00_);_(* \(#,##0.00\);_(* "-"??_);_(@_)</c:formatCode>
                      <c:ptCount val="12"/>
                    </c:numCache>
                  </c:numRef>
                </c:val>
                <c:smooth val="0"/>
                <c:extLst>
                  <c:ext xmlns:c16="http://schemas.microsoft.com/office/drawing/2014/chart" uri="{C3380CC4-5D6E-409C-BE32-E72D297353CC}">
                    <c16:uniqueId val="{00000005-572D-49E9-9DFD-ED946428160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4'!$B$9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4'!$C$9:$E$9,'Year 4'!$G$9:$I$9,'Year 4'!$K$9:$M$9,'Year 4'!$O$9:$Q$9)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572D-49E9-9DFD-ED946428160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4'!$B$10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4'!$C$10:$E$10,'Year 4'!$G$10:$I$10,'Year 4'!$K$10:$M$10,'Year 4'!$O$10:$Q$10)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572D-49E9-9DFD-ED9464281606}"/>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39CB-43C6-8111-A4909ADC2335}"/>
            </c:ext>
          </c:extLst>
        </c:ser>
        <c:ser>
          <c:idx val="4"/>
          <c:order val="4"/>
          <c:tx>
            <c:strRef>
              <c:f>'Year 5'!$B$13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5'!$C$7:$E$7,'Year 5'!$G$7:$I$7,'Year 5'!$K$7:$M$7,'Year 5'!$O$7,'Year 5'!$O$7:$Q$7)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5'!$C$13:$E$13,'Year 5'!$G$13:$I$13,'Year 5'!$K$13:$M$13,'Year 5'!$O$13:$Q$13)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9CB-43C6-8111-A4909ADC2335}"/>
            </c:ext>
          </c:extLst>
        </c:ser>
        <c:ser>
          <c:idx val="5"/>
          <c:order val="5"/>
          <c:tx>
            <c:strRef>
              <c:f>'Year 5'!$B$14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5'!$C$14:$E$14,'Year 5'!$G$14:$I$14,'Year 5'!$K$14:$M$14,'Year 5'!$O$14:$Q$14)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9CB-43C6-8111-A4909ADC2335}"/>
            </c:ext>
          </c:extLst>
        </c:ser>
        <c:ser>
          <c:idx val="6"/>
          <c:order val="6"/>
          <c:tx>
            <c:strRef>
              <c:f>'Year 5'!$B$15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5'!$C$15:$E$15,'Year 5'!$G$15:$I$15,'Year 5'!$K$15:$M$15,'Year 5'!$O$15:$Q$15)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39CB-43C6-8111-A4909ADC2335}"/>
            </c:ext>
          </c:extLst>
        </c:ser>
        <c:ser>
          <c:idx val="7"/>
          <c:order val="7"/>
          <c:tx>
            <c:strRef>
              <c:f>'Year 5'!$B$16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5'!$C$16:$E$16,'Year 5'!$G$16:$I$16,'Year 5'!$K$16:$M$16,'Year 5'!$O$16:$Q$16)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9CB-43C6-8111-A4909ADC2335}"/>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5'!$B$8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5'!$C$8:$E$8,'Year 5'!$G$8:$I$8,'Year 5'!$K$8:$M$8,'Year 5'!$O$8:$Q$8)</c15:sqref>
                        </c15:formulaRef>
                      </c:ext>
                    </c:extLst>
                    <c:numCache>
                      <c:formatCode>_(* #,##0.00_);_(* \(#,##0.00\);_(* "-"??_);_(@_)</c:formatCode>
                      <c:ptCount val="12"/>
                    </c:numCache>
                  </c:numRef>
                </c:val>
                <c:smooth val="0"/>
                <c:extLst>
                  <c:ext xmlns:c16="http://schemas.microsoft.com/office/drawing/2014/chart" uri="{C3380CC4-5D6E-409C-BE32-E72D297353CC}">
                    <c16:uniqueId val="{00000005-39CB-43C6-8111-A4909ADC233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5'!$B$9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5'!$C$9:$E$9,'Year 5'!$G$9:$I$9,'Year 5'!$K$9:$M$9,'Year 5'!$O$9:$Q$9)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39CB-43C6-8111-A4909ADC233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5'!$B$10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5'!$C$10:$E$10,'Year 5'!$G$10:$I$10,'Year 5'!$K$10:$M$10,'Year 5'!$O$10:$Q$10)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39CB-43C6-8111-A4909ADC2335}"/>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73025</xdr:rowOff>
    </xdr:from>
    <xdr:to>
      <xdr:col>8</xdr:col>
      <xdr:colOff>238125</xdr:colOff>
      <xdr:row>44</xdr:row>
      <xdr:rowOff>34925</xdr:rowOff>
    </xdr:to>
    <xdr:graphicFrame macro="">
      <xdr:nvGraphicFramePr>
        <xdr:cNvPr id="2" name="Chart 1">
          <a:extLst>
            <a:ext uri="{FF2B5EF4-FFF2-40B4-BE49-F238E27FC236}">
              <a16:creationId xmlns:a16="http://schemas.microsoft.com/office/drawing/2014/main" id="{5751C5EE-2AE2-4C84-976F-2ECCC88FB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1</xdr:row>
      <xdr:rowOff>66675</xdr:rowOff>
    </xdr:from>
    <xdr:to>
      <xdr:col>20</xdr:col>
      <xdr:colOff>9525</xdr:colOff>
      <xdr:row>22</xdr:row>
      <xdr:rowOff>152400</xdr:rowOff>
    </xdr:to>
    <xdr:sp macro="" textlink="">
      <xdr:nvSpPr>
        <xdr:cNvPr id="2" name="TextBox 1">
          <a:extLst>
            <a:ext uri="{FF2B5EF4-FFF2-40B4-BE49-F238E27FC236}">
              <a16:creationId xmlns:a16="http://schemas.microsoft.com/office/drawing/2014/main" id="{A0932856-1CAC-4ED4-8E4B-78BC8DDDDED0}"/>
            </a:ext>
          </a:extLst>
        </xdr:cNvPr>
        <xdr:cNvSpPr txBox="1"/>
      </xdr:nvSpPr>
      <xdr:spPr>
        <a:xfrm>
          <a:off x="495300" y="257175"/>
          <a:ext cx="11706225" cy="408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a:t>
          </a:r>
          <a:r>
            <a:rPr lang="en-US" sz="1600" baseline="0"/>
            <a:t> template provides OSEP-funded grants and Project Officers with the ability to track and analyze grant expenditures, drawdowns, and carryovers.  The "Example" tab provides an illustration of how the spreadsheet will  appear at the end of the fiscal year.  Data note pages are included for each year.  These sheets should be used to provide OSEP with any additional information you believe will assist in explaining your expenditures and drawdowns for that year. They are unprotectected, so you can design them in manner that best suits your needs.  We have included a graph as a quick visualization of where the grant's spending and drawdowns stand.  The graph includes a goal line, which is 90% of the annual budget amount plus the 5% set aside and a budget amount line, which is the annual budget amount plus any unexpended funds from the previous year. </a:t>
          </a:r>
        </a:p>
        <a:p>
          <a:endParaRPr lang="en-US" sz="1600" baseline="0"/>
        </a:p>
        <a:p>
          <a:r>
            <a:rPr lang="en-US" sz="1600"/>
            <a:t>Please complete</a:t>
          </a:r>
          <a:r>
            <a:rPr lang="en-US" sz="1600" baseline="0"/>
            <a:t> the yellow cells on a monthly or quarterly basis, as discussed with your project director.  The remainder of the spreadsheet will autofill.  </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11</xdr:row>
      <xdr:rowOff>73025</xdr:rowOff>
    </xdr:from>
    <xdr:to>
      <xdr:col>8</xdr:col>
      <xdr:colOff>238125</xdr:colOff>
      <xdr:row>44</xdr:row>
      <xdr:rowOff>34925</xdr:rowOff>
    </xdr:to>
    <xdr:graphicFrame macro="">
      <xdr:nvGraphicFramePr>
        <xdr:cNvPr id="4" name="Chart 3">
          <a:extLst>
            <a:ext uri="{FF2B5EF4-FFF2-40B4-BE49-F238E27FC236}">
              <a16:creationId xmlns:a16="http://schemas.microsoft.com/office/drawing/2014/main" id="{C50E1E1E-8DD3-4623-99DD-395FE31534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29EC59E1-2237-49CB-B113-9B80F7FFD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04D3A16F-844F-497E-86F3-DAF266396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B367967C-EA08-40F5-94CF-9432C66B6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E11482B7-6C4F-448C-B22A-0E5F3E8AF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C82C-D43C-46DE-9BD6-DEAABD3DAD0F}">
  <dimension ref="A1:S15"/>
  <sheetViews>
    <sheetView zoomScale="80" zoomScaleNormal="80" workbookViewId="0">
      <selection activeCell="O6" sqref="O6:Q8"/>
    </sheetView>
  </sheetViews>
  <sheetFormatPr defaultRowHeight="15" x14ac:dyDescent="0.25"/>
  <cols>
    <col min="1" max="1" width="27" bestFit="1" customWidth="1"/>
    <col min="2" max="2" width="18.5703125" customWidth="1"/>
    <col min="3" max="6" width="14"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0</v>
      </c>
      <c r="B1" s="16">
        <v>4700000</v>
      </c>
    </row>
    <row r="2" spans="1:19" s="15" customFormat="1" x14ac:dyDescent="0.25">
      <c r="A2" s="15" t="s">
        <v>1</v>
      </c>
      <c r="B2" s="11">
        <f>B1/12</f>
        <v>391666.66666666669</v>
      </c>
    </row>
    <row r="3" spans="1:19" s="15" customFormat="1" x14ac:dyDescent="0.25">
      <c r="A3" s="15" t="s">
        <v>2</v>
      </c>
      <c r="B3" s="11">
        <f>B1-(B1*0.85)</f>
        <v>705000</v>
      </c>
    </row>
    <row r="5" spans="1:19" s="1" customFormat="1" ht="72.75" customHeight="1" x14ac:dyDescent="0.25">
      <c r="B5" s="3"/>
      <c r="C5" s="4" t="s">
        <v>3</v>
      </c>
      <c r="D5" s="4" t="s">
        <v>4</v>
      </c>
      <c r="E5" s="4" t="s">
        <v>5</v>
      </c>
      <c r="F5" s="5" t="s">
        <v>6</v>
      </c>
      <c r="G5" s="4" t="s">
        <v>7</v>
      </c>
      <c r="H5" s="4" t="s">
        <v>8</v>
      </c>
      <c r="I5" s="4" t="s">
        <v>9</v>
      </c>
      <c r="J5" s="5" t="s">
        <v>10</v>
      </c>
      <c r="K5" s="4" t="s">
        <v>11</v>
      </c>
      <c r="L5" s="4" t="s">
        <v>12</v>
      </c>
      <c r="M5" s="4" t="s">
        <v>13</v>
      </c>
      <c r="N5" s="5" t="s">
        <v>14</v>
      </c>
      <c r="O5" s="4" t="s">
        <v>15</v>
      </c>
      <c r="P5" s="4" t="s">
        <v>16</v>
      </c>
      <c r="Q5" s="4" t="s">
        <v>17</v>
      </c>
      <c r="R5" s="5" t="s">
        <v>18</v>
      </c>
      <c r="S5" s="3" t="s">
        <v>19</v>
      </c>
    </row>
    <row r="6" spans="1:19" ht="30" x14ac:dyDescent="0.25">
      <c r="B6" s="3" t="s">
        <v>20</v>
      </c>
      <c r="C6" s="17">
        <v>300000</v>
      </c>
      <c r="D6" s="17">
        <v>500000</v>
      </c>
      <c r="E6" s="17">
        <v>250000</v>
      </c>
      <c r="F6" s="7">
        <f>C6+D6+E6</f>
        <v>1050000</v>
      </c>
      <c r="G6" s="17">
        <v>225000</v>
      </c>
      <c r="H6" s="17">
        <v>500000</v>
      </c>
      <c r="I6" s="17">
        <v>500000</v>
      </c>
      <c r="J6" s="7">
        <f>G6+H6+I6</f>
        <v>1225000</v>
      </c>
      <c r="K6" s="17">
        <v>500000</v>
      </c>
      <c r="L6" s="17">
        <v>250000</v>
      </c>
      <c r="M6" s="17">
        <v>575000</v>
      </c>
      <c r="N6" s="7">
        <f>K6+L6+M6</f>
        <v>1325000</v>
      </c>
      <c r="O6" s="17">
        <v>500000</v>
      </c>
      <c r="P6" s="17">
        <v>300000</v>
      </c>
      <c r="Q6" s="17">
        <v>300000</v>
      </c>
      <c r="R6" s="7">
        <f>O6+P6+Q6</f>
        <v>1100000</v>
      </c>
      <c r="S6" s="6">
        <f>F6+J6+N6+R6</f>
        <v>4700000</v>
      </c>
    </row>
    <row r="7" spans="1:19" ht="30" x14ac:dyDescent="0.25">
      <c r="B7" s="3" t="s">
        <v>21</v>
      </c>
      <c r="C7" s="17">
        <v>400000</v>
      </c>
      <c r="D7" s="17">
        <v>200000</v>
      </c>
      <c r="E7" s="17">
        <v>500000</v>
      </c>
      <c r="F7" s="7">
        <f t="shared" ref="F7:F8" si="0">C7+D7+E7</f>
        <v>1100000</v>
      </c>
      <c r="G7" s="17">
        <v>400000</v>
      </c>
      <c r="H7" s="17">
        <v>200000</v>
      </c>
      <c r="I7" s="17">
        <v>100000</v>
      </c>
      <c r="J7" s="7">
        <f>G7+H7+I7</f>
        <v>700000</v>
      </c>
      <c r="K7" s="17">
        <v>800000</v>
      </c>
      <c r="L7" s="17">
        <v>500000</v>
      </c>
      <c r="M7" s="17">
        <v>400000</v>
      </c>
      <c r="N7" s="7">
        <f>K7+L7+M7</f>
        <v>1700000</v>
      </c>
      <c r="O7" s="17">
        <v>200000</v>
      </c>
      <c r="P7" s="17">
        <v>500000</v>
      </c>
      <c r="Q7" s="17">
        <v>475000</v>
      </c>
      <c r="R7" s="7">
        <f>O7+P7+Q7</f>
        <v>1175000</v>
      </c>
      <c r="S7" s="6">
        <f>F7+J7+N7+R7</f>
        <v>4675000</v>
      </c>
    </row>
    <row r="8" spans="1:19" x14ac:dyDescent="0.25">
      <c r="B8" s="3" t="s">
        <v>22</v>
      </c>
      <c r="C8" s="18">
        <v>0</v>
      </c>
      <c r="D8" s="18">
        <v>593685.24</v>
      </c>
      <c r="E8" s="18">
        <f>368283.04+4149.6</f>
        <v>372432.63999999996</v>
      </c>
      <c r="F8" s="19">
        <f t="shared" si="0"/>
        <v>966117.87999999989</v>
      </c>
      <c r="G8" s="18">
        <v>0</v>
      </c>
      <c r="H8" s="18">
        <v>0</v>
      </c>
      <c r="I8" s="18">
        <f>429078.89+561836.28</f>
        <v>990915.17</v>
      </c>
      <c r="J8" s="19">
        <f>G8+H8+I8</f>
        <v>990915.17</v>
      </c>
      <c r="K8" s="18">
        <f>601221.94+124894.5</f>
        <v>726116.44</v>
      </c>
      <c r="L8" s="18">
        <v>500000</v>
      </c>
      <c r="M8" s="18">
        <v>618338.47</v>
      </c>
      <c r="N8" s="19">
        <f>K8+L8+M8</f>
        <v>1844454.91</v>
      </c>
      <c r="O8" s="18">
        <v>550057.56000000006</v>
      </c>
      <c r="P8" s="18">
        <v>0</v>
      </c>
      <c r="Q8" s="18">
        <v>300000</v>
      </c>
      <c r="R8" s="19">
        <f>O8+Q8</f>
        <v>850057.56</v>
      </c>
      <c r="S8" s="20">
        <f>F8+J8+N8+R8</f>
        <v>4651545.5199999996</v>
      </c>
    </row>
    <row r="9" spans="1:19" ht="45" x14ac:dyDescent="0.25">
      <c r="B9" s="8" t="s">
        <v>23</v>
      </c>
      <c r="C9" s="14">
        <f>C12/C13</f>
        <v>0</v>
      </c>
      <c r="D9" s="14">
        <f t="shared" ref="D9:Q9" si="1">D12/D13</f>
        <v>0.12631600851063829</v>
      </c>
      <c r="E9" s="14">
        <f t="shared" si="1"/>
        <v>0.20555699574468084</v>
      </c>
      <c r="F9" s="14">
        <f>E9</f>
        <v>0.20555699574468084</v>
      </c>
      <c r="G9" s="14">
        <f t="shared" si="1"/>
        <v>0.20555699574468084</v>
      </c>
      <c r="H9" s="14">
        <f t="shared" si="1"/>
        <v>0.20555699574468084</v>
      </c>
      <c r="I9" s="14">
        <f t="shared" si="1"/>
        <v>0.41639001063829784</v>
      </c>
      <c r="J9" s="14">
        <f>I9</f>
        <v>0.41639001063829784</v>
      </c>
      <c r="K9" s="14">
        <f t="shared" si="1"/>
        <v>0.57088287021276596</v>
      </c>
      <c r="L9" s="14">
        <f t="shared" si="1"/>
        <v>0.67726584893617015</v>
      </c>
      <c r="M9" s="14">
        <f t="shared" si="1"/>
        <v>0.80882722553191488</v>
      </c>
      <c r="N9" s="14">
        <f>M9</f>
        <v>0.80882722553191488</v>
      </c>
      <c r="O9" s="14">
        <f t="shared" si="1"/>
        <v>0.9258607489361701</v>
      </c>
      <c r="P9" s="14">
        <f t="shared" si="1"/>
        <v>0.9258607489361701</v>
      </c>
      <c r="Q9" s="14">
        <f t="shared" si="1"/>
        <v>0.98969053617021263</v>
      </c>
      <c r="R9" s="14">
        <f>Q9</f>
        <v>0.98969053617021263</v>
      </c>
      <c r="S9" s="14">
        <f>R9</f>
        <v>0.98969053617021263</v>
      </c>
    </row>
    <row r="10" spans="1:19" s="2" customFormat="1" ht="60" hidden="1" x14ac:dyDescent="0.25">
      <c r="B10" s="8" t="s">
        <v>24</v>
      </c>
      <c r="C10" s="9">
        <f>(B1/12)-C8</f>
        <v>391666.66666666669</v>
      </c>
      <c r="D10" s="9">
        <f>(B1/12)-D8+C10</f>
        <v>189648.09333333338</v>
      </c>
      <c r="E10" s="9">
        <f>(B1/12)-E8+D10</f>
        <v>208882.12000000011</v>
      </c>
      <c r="F10" s="10">
        <f>(B1/4)-F8</f>
        <v>208882.12000000011</v>
      </c>
      <c r="G10" s="9">
        <f>(B1/12)-G8+E10</f>
        <v>600548.78666666686</v>
      </c>
      <c r="H10" s="9">
        <f>(B1/12)-H8+G10</f>
        <v>992215.4533333336</v>
      </c>
      <c r="I10" s="9">
        <f>(B1/12)-I8+H10</f>
        <v>392966.95000000019</v>
      </c>
      <c r="J10" s="10">
        <f>(B1/4)-J8+F10</f>
        <v>392966.95000000007</v>
      </c>
      <c r="K10" s="9">
        <f>(B1/12)-K8+I10</f>
        <v>58517.176666666928</v>
      </c>
      <c r="L10" s="9">
        <f>(B1/12)-L8+K10</f>
        <v>-49816.156666666386</v>
      </c>
      <c r="M10" s="9">
        <f>(B1/12)-M8+L10</f>
        <v>-276487.95999999967</v>
      </c>
      <c r="N10" s="10">
        <f>(B1/4)-N8+J10</f>
        <v>-276487.95999999985</v>
      </c>
      <c r="O10" s="9">
        <f>(B1/12)-O8+M10</f>
        <v>-434878.85333333304</v>
      </c>
      <c r="P10" s="9">
        <f>(B1/12)-P8+O10</f>
        <v>-43212.186666666355</v>
      </c>
      <c r="Q10" s="9">
        <f>(B1/12)-Q8+P10</f>
        <v>48454.480000000331</v>
      </c>
      <c r="R10" s="10">
        <f>(B1/4)-R8+N10</f>
        <v>48454.480000000098</v>
      </c>
      <c r="S10" s="9">
        <f>R10</f>
        <v>48454.480000000098</v>
      </c>
    </row>
    <row r="11" spans="1:19" s="2" customFormat="1" ht="30" x14ac:dyDescent="0.25">
      <c r="B11" s="8" t="s">
        <v>25</v>
      </c>
      <c r="C11" s="9">
        <f>B1-C7</f>
        <v>4300000</v>
      </c>
      <c r="D11" s="9">
        <f>C11-D7</f>
        <v>4100000</v>
      </c>
      <c r="E11" s="9">
        <f>D11-E7</f>
        <v>3600000</v>
      </c>
      <c r="F11" s="10">
        <f>B1-F7</f>
        <v>3600000</v>
      </c>
      <c r="G11" s="9">
        <f>E11-G7</f>
        <v>3200000</v>
      </c>
      <c r="H11" s="9">
        <f>G11-H7</f>
        <v>3000000</v>
      </c>
      <c r="I11" s="9">
        <f>H11-I7</f>
        <v>2900000</v>
      </c>
      <c r="J11" s="10">
        <f>F11-J7</f>
        <v>2900000</v>
      </c>
      <c r="K11" s="9">
        <f>I11-K7</f>
        <v>2100000</v>
      </c>
      <c r="L11" s="9">
        <f>K11-L7</f>
        <v>1600000</v>
      </c>
      <c r="M11" s="9">
        <f>L11-M7</f>
        <v>1200000</v>
      </c>
      <c r="N11" s="10">
        <f>J11-N7</f>
        <v>1200000</v>
      </c>
      <c r="O11" s="9">
        <f>M11-O7</f>
        <v>1000000</v>
      </c>
      <c r="P11" s="9">
        <f>O11-P7</f>
        <v>500000</v>
      </c>
      <c r="Q11" s="9">
        <f>P11-Q7</f>
        <v>25000</v>
      </c>
      <c r="R11" s="10">
        <f>N11-R7</f>
        <v>25000</v>
      </c>
      <c r="S11" s="9">
        <f>R11</f>
        <v>25000</v>
      </c>
    </row>
    <row r="12" spans="1:19" s="15" customFormat="1" ht="30" x14ac:dyDescent="0.25">
      <c r="B12" s="12" t="s">
        <v>26</v>
      </c>
      <c r="C12" s="11">
        <f>C8</f>
        <v>0</v>
      </c>
      <c r="D12" s="11">
        <f>C12+D8</f>
        <v>593685.24</v>
      </c>
      <c r="E12" s="11">
        <f>D12+E8</f>
        <v>966117.87999999989</v>
      </c>
      <c r="F12" s="11"/>
      <c r="G12" s="11">
        <f>E12+G8</f>
        <v>966117.87999999989</v>
      </c>
      <c r="H12" s="11">
        <f>G12+H8</f>
        <v>966117.87999999989</v>
      </c>
      <c r="I12" s="11">
        <f>H12+I8</f>
        <v>1957033.0499999998</v>
      </c>
      <c r="J12" s="11"/>
      <c r="K12" s="11">
        <f>I12+K8</f>
        <v>2683149.4899999998</v>
      </c>
      <c r="L12" s="11">
        <f>K12+L8</f>
        <v>3183149.4899999998</v>
      </c>
      <c r="M12" s="11">
        <f>L12+M8</f>
        <v>3801487.96</v>
      </c>
      <c r="N12" s="11"/>
      <c r="O12" s="11">
        <f>M12+O8</f>
        <v>4351545.5199999996</v>
      </c>
      <c r="P12" s="11">
        <f>O12+P8</f>
        <v>4351545.5199999996</v>
      </c>
      <c r="Q12" s="11">
        <f>P12+Q8</f>
        <v>4651545.5199999996</v>
      </c>
      <c r="R12" s="11"/>
      <c r="S12" s="11"/>
    </row>
    <row r="13" spans="1:19" s="15" customFormat="1" x14ac:dyDescent="0.25">
      <c r="B13" s="12" t="s">
        <v>27</v>
      </c>
      <c r="C13" s="11">
        <f>B1</f>
        <v>4700000</v>
      </c>
      <c r="D13" s="11">
        <f>B1</f>
        <v>4700000</v>
      </c>
      <c r="E13" s="11">
        <f>B1</f>
        <v>4700000</v>
      </c>
      <c r="F13" s="11"/>
      <c r="G13" s="11">
        <f>B1</f>
        <v>4700000</v>
      </c>
      <c r="H13" s="11">
        <f>B1</f>
        <v>4700000</v>
      </c>
      <c r="I13" s="11">
        <f>B1</f>
        <v>4700000</v>
      </c>
      <c r="J13" s="11"/>
      <c r="K13" s="11">
        <f>B1</f>
        <v>4700000</v>
      </c>
      <c r="L13" s="11">
        <f>B1</f>
        <v>4700000</v>
      </c>
      <c r="M13" s="11">
        <f>B1</f>
        <v>4700000</v>
      </c>
      <c r="N13" s="11"/>
      <c r="O13" s="11">
        <f>B1</f>
        <v>4700000</v>
      </c>
      <c r="P13" s="11">
        <f>B1</f>
        <v>4700000</v>
      </c>
      <c r="Q13" s="11">
        <f>B1</f>
        <v>4700000</v>
      </c>
      <c r="R13" s="11"/>
      <c r="S13" s="11"/>
    </row>
    <row r="14" spans="1:19" s="15" customFormat="1" ht="30" x14ac:dyDescent="0.25">
      <c r="B14" s="12" t="s">
        <v>28</v>
      </c>
      <c r="C14" s="11">
        <f>B1-B3</f>
        <v>3995000</v>
      </c>
      <c r="D14" s="11">
        <f>B1-B3</f>
        <v>3995000</v>
      </c>
      <c r="E14" s="11">
        <f>B1-B3</f>
        <v>3995000</v>
      </c>
      <c r="F14" s="11"/>
      <c r="G14" s="11">
        <f>B1-B3</f>
        <v>3995000</v>
      </c>
      <c r="H14" s="11">
        <f>B1-B3</f>
        <v>3995000</v>
      </c>
      <c r="I14" s="11">
        <f>B1-B3</f>
        <v>3995000</v>
      </c>
      <c r="J14" s="11"/>
      <c r="K14" s="11">
        <f>B1-B3</f>
        <v>3995000</v>
      </c>
      <c r="L14" s="11">
        <f>B1-B3</f>
        <v>3995000</v>
      </c>
      <c r="M14" s="11">
        <f>B1-B3</f>
        <v>3995000</v>
      </c>
      <c r="N14" s="11"/>
      <c r="O14" s="11">
        <f>B1-B3</f>
        <v>3995000</v>
      </c>
      <c r="P14" s="11">
        <f>B1-B3</f>
        <v>3995000</v>
      </c>
      <c r="Q14" s="11">
        <f>B1-B3</f>
        <v>3995000</v>
      </c>
      <c r="R14" s="11"/>
      <c r="S14" s="11"/>
    </row>
    <row r="15" spans="1:19" s="13" customFormat="1" x14ac:dyDescent="0.25"/>
  </sheetData>
  <protectedRanges>
    <protectedRange sqref="B1 C9:S9 C6:E8 O6:Q8 K6:M8 G6:I8" name="Things to put in"/>
  </protectedRanges>
  <conditionalFormatting sqref="C10:S10">
    <cfRule type="cellIs" dxfId="5" priority="1" operator="lessThanOrEqual">
      <formula>$B$3</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69E23-300C-44A1-8B59-CA8F53A51BB3}">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5DF5-D8C4-417E-9764-E29AB42350CB}">
  <dimension ref="A1:S17"/>
  <sheetViews>
    <sheetView zoomScale="80" zoomScaleNormal="80" workbookViewId="0">
      <selection activeCell="B3" sqref="B3"/>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35</v>
      </c>
      <c r="B1" s="21">
        <f>'Year 4'!S13</f>
        <v>0</v>
      </c>
    </row>
    <row r="2" spans="1:19" x14ac:dyDescent="0.25">
      <c r="A2" t="s">
        <v>0</v>
      </c>
      <c r="B2" s="16"/>
    </row>
    <row r="3" spans="1:19" x14ac:dyDescent="0.25">
      <c r="A3" t="s">
        <v>36</v>
      </c>
      <c r="B3" s="21">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HGrYUcAi/zd1qWU8dHsjiM2WSTUCoCCZmy03kRz412XXs74QsG/WED1Mj7rwy3eFeZTiUCUE9UpuHyRDx2m0GA==" saltValue="+i5qxe3qf2od81votNvb2g==" spinCount="100000" sheet="1" objects="1" scenarios="1"/>
  <protectedRanges>
    <protectedRange sqref="B2 C8:E10 G8:I10 K8:M10 O8:Q10" name="Range1"/>
  </protectedRanges>
  <conditionalFormatting sqref="C12:S12">
    <cfRule type="cellIs" dxfId="0" priority="1" operator="lessThanOrEqual">
      <formula>$B$5</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991D-13A3-4ACB-9BE7-6A67E4AD843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983-22D6-47C7-9786-BB46196111FB}">
  <dimension ref="A1"/>
  <sheetViews>
    <sheetView zoomScale="80" zoomScaleNormal="80" workbookViewId="0"/>
  </sheetViews>
  <sheetFormatPr defaultRowHeight="15" x14ac:dyDescent="0.25"/>
  <sheetData/>
  <sheetProtection algorithmName="SHA-512" hashValue="X/ePUFSDLzXM7O6N2niCBfFklfsTsR7d8O2xSqIh7bQ84wmTE543bB2H0NImTonMdTGB3t3E2s2oQ71GrFWcLA==" saltValue="u9c6pyTg5odQge9h3DSjz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08FA-0DBC-42E8-946E-7F9F167234A3}">
  <dimension ref="A1:S15"/>
  <sheetViews>
    <sheetView tabSelected="1" zoomScale="80" zoomScaleNormal="80" workbookViewId="0">
      <selection activeCell="C6" sqref="C6"/>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0</v>
      </c>
      <c r="B1" s="16"/>
    </row>
    <row r="2" spans="1:19" s="15" customFormat="1" x14ac:dyDescent="0.25">
      <c r="A2" s="15" t="s">
        <v>1</v>
      </c>
      <c r="B2" s="11">
        <f>B1/12</f>
        <v>0</v>
      </c>
    </row>
    <row r="3" spans="1:19" s="15" customFormat="1" x14ac:dyDescent="0.25">
      <c r="A3" s="15" t="s">
        <v>2</v>
      </c>
      <c r="B3" s="11">
        <f>B1-(B1*0.85)</f>
        <v>0</v>
      </c>
    </row>
    <row r="5" spans="1:19" s="1" customFormat="1" ht="72.75" customHeight="1" x14ac:dyDescent="0.25">
      <c r="B5" s="3"/>
      <c r="C5" s="4" t="s">
        <v>3</v>
      </c>
      <c r="D5" s="4" t="s">
        <v>4</v>
      </c>
      <c r="E5" s="4" t="s">
        <v>5</v>
      </c>
      <c r="F5" s="5" t="s">
        <v>6</v>
      </c>
      <c r="G5" s="4" t="s">
        <v>7</v>
      </c>
      <c r="H5" s="4" t="s">
        <v>8</v>
      </c>
      <c r="I5" s="4" t="s">
        <v>9</v>
      </c>
      <c r="J5" s="5" t="s">
        <v>10</v>
      </c>
      <c r="K5" s="4" t="s">
        <v>11</v>
      </c>
      <c r="L5" s="4" t="s">
        <v>12</v>
      </c>
      <c r="M5" s="4" t="s">
        <v>13</v>
      </c>
      <c r="N5" s="5" t="s">
        <v>14</v>
      </c>
      <c r="O5" s="4" t="s">
        <v>15</v>
      </c>
      <c r="P5" s="4" t="s">
        <v>16</v>
      </c>
      <c r="Q5" s="4" t="s">
        <v>17</v>
      </c>
      <c r="R5" s="5" t="s">
        <v>18</v>
      </c>
      <c r="S5" s="3" t="s">
        <v>19</v>
      </c>
    </row>
    <row r="6" spans="1:19" ht="30" x14ac:dyDescent="0.25">
      <c r="B6" s="3" t="s">
        <v>20</v>
      </c>
      <c r="C6" s="17"/>
      <c r="D6" s="17"/>
      <c r="E6" s="17"/>
      <c r="F6" s="7">
        <f>C6+D6+E6</f>
        <v>0</v>
      </c>
      <c r="G6" s="17"/>
      <c r="H6" s="17"/>
      <c r="I6" s="17"/>
      <c r="J6" s="7">
        <f>G6+H6+I6</f>
        <v>0</v>
      </c>
      <c r="K6" s="17"/>
      <c r="L6" s="17"/>
      <c r="M6" s="17"/>
      <c r="N6" s="7">
        <f>K6+L6+M6</f>
        <v>0</v>
      </c>
      <c r="O6" s="17"/>
      <c r="P6" s="17"/>
      <c r="Q6" s="17"/>
      <c r="R6" s="7">
        <f>O6+P6+Q6</f>
        <v>0</v>
      </c>
      <c r="S6" s="6">
        <f>F6+J6+N6+R6</f>
        <v>0</v>
      </c>
    </row>
    <row r="7" spans="1:19" ht="30" x14ac:dyDescent="0.25">
      <c r="B7" s="3" t="s">
        <v>21</v>
      </c>
      <c r="C7" s="17"/>
      <c r="D7" s="17"/>
      <c r="E7" s="17"/>
      <c r="F7" s="7">
        <f t="shared" ref="F7:F8" si="0">C7+D7+E7</f>
        <v>0</v>
      </c>
      <c r="G7" s="17"/>
      <c r="H7" s="17"/>
      <c r="I7" s="17"/>
      <c r="J7" s="7">
        <f>G7+H7+I7</f>
        <v>0</v>
      </c>
      <c r="K7" s="17"/>
      <c r="L7" s="17"/>
      <c r="M7" s="17"/>
      <c r="N7" s="7">
        <f>K7+L7+M7</f>
        <v>0</v>
      </c>
      <c r="O7" s="17"/>
      <c r="P7" s="17"/>
      <c r="Q7" s="17"/>
      <c r="R7" s="7">
        <f>O7+P7+Q7</f>
        <v>0</v>
      </c>
      <c r="S7" s="6">
        <f>F7+J7+N7+R7</f>
        <v>0</v>
      </c>
    </row>
    <row r="8" spans="1:19" x14ac:dyDescent="0.25">
      <c r="B8" s="3" t="s">
        <v>22</v>
      </c>
      <c r="C8" s="17"/>
      <c r="D8" s="17"/>
      <c r="E8" s="17"/>
      <c r="F8" s="7">
        <f t="shared" si="0"/>
        <v>0</v>
      </c>
      <c r="G8" s="17"/>
      <c r="H8" s="17"/>
      <c r="I8" s="17"/>
      <c r="J8" s="7">
        <f>G8+H8+I8</f>
        <v>0</v>
      </c>
      <c r="K8" s="17"/>
      <c r="L8" s="17"/>
      <c r="M8" s="17"/>
      <c r="N8" s="7">
        <f>K8+L8+M8</f>
        <v>0</v>
      </c>
      <c r="O8" s="17"/>
      <c r="P8" s="17"/>
      <c r="Q8" s="17"/>
      <c r="R8" s="7">
        <f>O8+Q8</f>
        <v>0</v>
      </c>
      <c r="S8" s="6">
        <f>F8+J8+N8+R8</f>
        <v>0</v>
      </c>
    </row>
    <row r="9" spans="1:19" ht="45" x14ac:dyDescent="0.25">
      <c r="B9" s="8" t="s">
        <v>23</v>
      </c>
      <c r="C9" s="14" t="e">
        <f>C12/C13</f>
        <v>#DIV/0!</v>
      </c>
      <c r="D9" s="14" t="e">
        <f t="shared" ref="D9:Q9" si="1">D12/D13</f>
        <v>#DIV/0!</v>
      </c>
      <c r="E9" s="14" t="e">
        <f t="shared" si="1"/>
        <v>#DIV/0!</v>
      </c>
      <c r="F9" s="14" t="e">
        <f>E9</f>
        <v>#DIV/0!</v>
      </c>
      <c r="G9" s="14" t="e">
        <f t="shared" si="1"/>
        <v>#DIV/0!</v>
      </c>
      <c r="H9" s="14" t="e">
        <f t="shared" si="1"/>
        <v>#DIV/0!</v>
      </c>
      <c r="I9" s="14" t="e">
        <f t="shared" si="1"/>
        <v>#DIV/0!</v>
      </c>
      <c r="J9" s="14" t="e">
        <f>I9</f>
        <v>#DIV/0!</v>
      </c>
      <c r="K9" s="14" t="e">
        <f t="shared" si="1"/>
        <v>#DIV/0!</v>
      </c>
      <c r="L9" s="14" t="e">
        <f t="shared" si="1"/>
        <v>#DIV/0!</v>
      </c>
      <c r="M9" s="14" t="e">
        <f t="shared" si="1"/>
        <v>#DIV/0!</v>
      </c>
      <c r="N9" s="14" t="e">
        <f>M9</f>
        <v>#DIV/0!</v>
      </c>
      <c r="O9" s="14" t="e">
        <f t="shared" si="1"/>
        <v>#DIV/0!</v>
      </c>
      <c r="P9" s="14" t="e">
        <f t="shared" si="1"/>
        <v>#DIV/0!</v>
      </c>
      <c r="Q9" s="14" t="e">
        <f t="shared" si="1"/>
        <v>#DIV/0!</v>
      </c>
      <c r="R9" s="14" t="e">
        <f>Q9</f>
        <v>#DIV/0!</v>
      </c>
      <c r="S9" s="14" t="e">
        <f>R9</f>
        <v>#DIV/0!</v>
      </c>
    </row>
    <row r="10" spans="1:19" s="2" customFormat="1" ht="60" hidden="1" x14ac:dyDescent="0.25">
      <c r="B10" s="8" t="s">
        <v>24</v>
      </c>
      <c r="C10" s="9">
        <f>(B1/12)-C8</f>
        <v>0</v>
      </c>
      <c r="D10" s="9">
        <f>(B1/12)-D8+C10</f>
        <v>0</v>
      </c>
      <c r="E10" s="9">
        <f>(B1/12)-E8+D10</f>
        <v>0</v>
      </c>
      <c r="F10" s="10">
        <f>(B1/4)-F8</f>
        <v>0</v>
      </c>
      <c r="G10" s="9">
        <f>(B1/12)-G8+E10</f>
        <v>0</v>
      </c>
      <c r="H10" s="9">
        <f>(B1/12)-H8+G10</f>
        <v>0</v>
      </c>
      <c r="I10" s="9">
        <f>(B1/12)-I8+H10</f>
        <v>0</v>
      </c>
      <c r="J10" s="10">
        <f>(B1/4)-J8+F10</f>
        <v>0</v>
      </c>
      <c r="K10" s="9">
        <f>(B1/12)-K8+I10</f>
        <v>0</v>
      </c>
      <c r="L10" s="9">
        <f>(B1/12)-L8+K10</f>
        <v>0</v>
      </c>
      <c r="M10" s="9">
        <f>(B1/12)-M8+L10</f>
        <v>0</v>
      </c>
      <c r="N10" s="10">
        <f>(B1/4)-N8+J10</f>
        <v>0</v>
      </c>
      <c r="O10" s="9">
        <f>(B1/12)-O8+M10</f>
        <v>0</v>
      </c>
      <c r="P10" s="9">
        <f>(B1/12)-P8+O10</f>
        <v>0</v>
      </c>
      <c r="Q10" s="9">
        <f>(B1/12)-Q8+P10</f>
        <v>0</v>
      </c>
      <c r="R10" s="10">
        <f>(B1/4)-R8+N10</f>
        <v>0</v>
      </c>
      <c r="S10" s="9">
        <f>R10</f>
        <v>0</v>
      </c>
    </row>
    <row r="11" spans="1:19" s="2" customFormat="1" ht="30" x14ac:dyDescent="0.25">
      <c r="B11" s="8" t="s">
        <v>25</v>
      </c>
      <c r="C11" s="9">
        <f>B1-C7</f>
        <v>0</v>
      </c>
      <c r="D11" s="9">
        <f>C11-D7</f>
        <v>0</v>
      </c>
      <c r="E11" s="9">
        <f>D11-E7</f>
        <v>0</v>
      </c>
      <c r="F11" s="10">
        <f>B1-F7</f>
        <v>0</v>
      </c>
      <c r="G11" s="9">
        <f>E11-G7</f>
        <v>0</v>
      </c>
      <c r="H11" s="9">
        <f>G11-H7</f>
        <v>0</v>
      </c>
      <c r="I11" s="9">
        <f>H11-I7</f>
        <v>0</v>
      </c>
      <c r="J11" s="10">
        <f>F11-J7</f>
        <v>0</v>
      </c>
      <c r="K11" s="9">
        <f>I11-K7</f>
        <v>0</v>
      </c>
      <c r="L11" s="9">
        <f>K11-L7</f>
        <v>0</v>
      </c>
      <c r="M11" s="9">
        <f>L11-M7</f>
        <v>0</v>
      </c>
      <c r="N11" s="10">
        <f>J11-N7</f>
        <v>0</v>
      </c>
      <c r="O11" s="9">
        <f>M11-O7</f>
        <v>0</v>
      </c>
      <c r="P11" s="9">
        <f>O11-P7</f>
        <v>0</v>
      </c>
      <c r="Q11" s="9">
        <f>P11-Q7</f>
        <v>0</v>
      </c>
      <c r="R11" s="10">
        <f>N11-R7</f>
        <v>0</v>
      </c>
      <c r="S11" s="9">
        <f>R11</f>
        <v>0</v>
      </c>
    </row>
    <row r="12" spans="1:19" s="15" customFormat="1" ht="30" x14ac:dyDescent="0.25">
      <c r="B12" s="12" t="s">
        <v>26</v>
      </c>
      <c r="C12" s="11">
        <f>C8</f>
        <v>0</v>
      </c>
      <c r="D12" s="11">
        <f>C12+D8</f>
        <v>0</v>
      </c>
      <c r="E12" s="11">
        <f>D12+E8</f>
        <v>0</v>
      </c>
      <c r="F12" s="11"/>
      <c r="G12" s="11">
        <f>E12+G8</f>
        <v>0</v>
      </c>
      <c r="H12" s="11">
        <f>G12+H8</f>
        <v>0</v>
      </c>
      <c r="I12" s="11">
        <f>H12+I8</f>
        <v>0</v>
      </c>
      <c r="J12" s="11"/>
      <c r="K12" s="11">
        <f>I12+K8</f>
        <v>0</v>
      </c>
      <c r="L12" s="11">
        <f>K12+L8</f>
        <v>0</v>
      </c>
      <c r="M12" s="11">
        <f>L12+M8</f>
        <v>0</v>
      </c>
      <c r="N12" s="11"/>
      <c r="O12" s="11">
        <f>M12+O8</f>
        <v>0</v>
      </c>
      <c r="P12" s="11">
        <f>O12+P8</f>
        <v>0</v>
      </c>
      <c r="Q12" s="11">
        <f>P12+Q8</f>
        <v>0</v>
      </c>
      <c r="R12" s="11"/>
      <c r="S12" s="11"/>
    </row>
    <row r="13" spans="1:19" s="15" customFormat="1" x14ac:dyDescent="0.25">
      <c r="B13" s="12" t="s">
        <v>27</v>
      </c>
      <c r="C13" s="11">
        <f>B1</f>
        <v>0</v>
      </c>
      <c r="D13" s="11">
        <f>B1</f>
        <v>0</v>
      </c>
      <c r="E13" s="11">
        <f>B1</f>
        <v>0</v>
      </c>
      <c r="F13" s="11"/>
      <c r="G13" s="11">
        <f>B1</f>
        <v>0</v>
      </c>
      <c r="H13" s="11">
        <f>B1</f>
        <v>0</v>
      </c>
      <c r="I13" s="11">
        <f>B1</f>
        <v>0</v>
      </c>
      <c r="J13" s="11"/>
      <c r="K13" s="11">
        <f>B1</f>
        <v>0</v>
      </c>
      <c r="L13" s="11">
        <f>B1</f>
        <v>0</v>
      </c>
      <c r="M13" s="11">
        <f>B1</f>
        <v>0</v>
      </c>
      <c r="N13" s="11"/>
      <c r="O13" s="11">
        <f>B1</f>
        <v>0</v>
      </c>
      <c r="P13" s="11">
        <f>B1</f>
        <v>0</v>
      </c>
      <c r="Q13" s="11">
        <f>B1</f>
        <v>0</v>
      </c>
      <c r="R13" s="11"/>
      <c r="S13" s="11"/>
    </row>
    <row r="14" spans="1:19" s="15" customFormat="1" ht="30" x14ac:dyDescent="0.25">
      <c r="B14" s="12" t="s">
        <v>28</v>
      </c>
      <c r="C14" s="11">
        <f>B1-B3</f>
        <v>0</v>
      </c>
      <c r="D14" s="11">
        <f>B1-B3</f>
        <v>0</v>
      </c>
      <c r="E14" s="11">
        <f>B1-B3</f>
        <v>0</v>
      </c>
      <c r="F14" s="11"/>
      <c r="G14" s="11">
        <f>B1-B3</f>
        <v>0</v>
      </c>
      <c r="H14" s="11">
        <f>B1-B3</f>
        <v>0</v>
      </c>
      <c r="I14" s="11">
        <f>B1-B3</f>
        <v>0</v>
      </c>
      <c r="J14" s="11"/>
      <c r="K14" s="11">
        <f>B1-B3</f>
        <v>0</v>
      </c>
      <c r="L14" s="11">
        <f>B1-B3</f>
        <v>0</v>
      </c>
      <c r="M14" s="11">
        <f>B1-B3</f>
        <v>0</v>
      </c>
      <c r="N14" s="11"/>
      <c r="O14" s="11">
        <f>B1-B3</f>
        <v>0</v>
      </c>
      <c r="P14" s="11">
        <f>B1-B3</f>
        <v>0</v>
      </c>
      <c r="Q14" s="11">
        <f>B1-B3</f>
        <v>0</v>
      </c>
      <c r="R14" s="11"/>
      <c r="S14" s="11"/>
    </row>
    <row r="15" spans="1:19" s="13" customFormat="1" x14ac:dyDescent="0.25"/>
  </sheetData>
  <sheetProtection algorithmName="SHA-512" hashValue="Sz31w/bdldvqJbKWlLeC2FrvFOJh7CCFQ1y8QIcP7j3pGEjS0zzpOsodR41qHDyOFq4vSkNb9crK2xJ2Ct6Gfg==" saltValue="i9SxurCaUJa8nlecIf9xvQ==" spinCount="100000" sheet="1" objects="1" scenarios="1"/>
  <protectedRanges>
    <protectedRange sqref="B1 C6:E8 G6:I8 K6:M8 O6:Q8" name="Things to put in"/>
  </protectedRanges>
  <conditionalFormatting sqref="C10:S10">
    <cfRule type="cellIs" dxfId="4" priority="1" operator="lessThanOrEqual">
      <formula>$B$3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BD9B-2F85-4CC6-ABCE-B152254BC1B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DBA2-F3B8-4EF4-9F5A-F3C279B811E1}">
  <dimension ref="A1:S17"/>
  <sheetViews>
    <sheetView zoomScale="80" zoomScaleNormal="80" workbookViewId="0">
      <selection activeCell="B3" sqref="B3"/>
    </sheetView>
  </sheetViews>
  <sheetFormatPr defaultRowHeight="15" x14ac:dyDescent="0.25"/>
  <cols>
    <col min="1" max="1" width="32.5703125"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29</v>
      </c>
      <c r="B1" s="21">
        <f>'Year 1'!S11</f>
        <v>0</v>
      </c>
    </row>
    <row r="2" spans="1:19" x14ac:dyDescent="0.25">
      <c r="A2" t="s">
        <v>0</v>
      </c>
      <c r="B2" s="16"/>
    </row>
    <row r="3" spans="1:19" x14ac:dyDescent="0.25">
      <c r="A3" t="s">
        <v>30</v>
      </c>
      <c r="B3" s="21">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B3-C9</f>
        <v>0</v>
      </c>
      <c r="D13" s="9">
        <f>C13-D9</f>
        <v>0</v>
      </c>
      <c r="E13" s="9">
        <f>D13-E9</f>
        <v>0</v>
      </c>
      <c r="F13" s="10">
        <f>B3-F9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30XLCX8kTSbfGRkrkBUU0cTiRxEms1JU/eZeNCpqi37Ktidd6wAKPahToWr/PUpqp8tHCXO5T7tbYPN6i8pmZA==" saltValue="p/yV6TukP8pC7aH0ExEvXQ==" spinCount="100000" sheet="1" objects="1" scenarios="1"/>
  <protectedRanges>
    <protectedRange sqref="B2 C8:E10 G8:I10 K8:M10 O8:Q10" name="year 2"/>
  </protectedRanges>
  <conditionalFormatting sqref="C12:S12">
    <cfRule type="cellIs" dxfId="3" priority="1" operator="lessThanOrEqual">
      <formula>$B$5</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78F0-89CC-4EE6-B6AE-BC72A5E77B5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141B-D702-402C-B997-A31319082BDB}">
  <dimension ref="A1:S17"/>
  <sheetViews>
    <sheetView zoomScale="80" zoomScaleNormal="80" workbookViewId="0">
      <selection activeCell="B3" sqref="B3"/>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31</v>
      </c>
      <c r="B1" s="21">
        <f>'Year 2'!S13</f>
        <v>0</v>
      </c>
    </row>
    <row r="2" spans="1:19" x14ac:dyDescent="0.25">
      <c r="A2" t="s">
        <v>0</v>
      </c>
      <c r="B2" s="16"/>
    </row>
    <row r="3" spans="1:19" x14ac:dyDescent="0.25">
      <c r="A3" t="s">
        <v>32</v>
      </c>
      <c r="B3" s="21">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noGLlRJKUSLblzJujBQotD8OdgqGT4ZsyVNGYfEh/iA4tzHQ429SM0dXSAfI/5sbb94jQgq4x2s/gbhGc0JAYw==" saltValue="LuPPv/GemZWt2QLX7Polbw==" spinCount="100000" sheet="1" objects="1" scenarios="1"/>
  <protectedRanges>
    <protectedRange sqref="B2 C8:E10 G8:I10 K8:M10 O8:Q10" name="Range1"/>
  </protectedRanges>
  <conditionalFormatting sqref="C12:S12">
    <cfRule type="cellIs" dxfId="2" priority="1" operator="lessThanOrEqual">
      <formula>$B$5</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F199-3D39-4720-8B20-39725C7AAE6F}">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E519B-A7DF-4144-84B4-87B438CB1DE7}">
  <dimension ref="A1:S17"/>
  <sheetViews>
    <sheetView zoomScale="80" zoomScaleNormal="80" workbookViewId="0">
      <selection activeCell="C6" sqref="C6"/>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33</v>
      </c>
      <c r="B1" s="21">
        <f>'Year 3'!S13</f>
        <v>0</v>
      </c>
    </row>
    <row r="2" spans="1:19" x14ac:dyDescent="0.25">
      <c r="A2" t="s">
        <v>0</v>
      </c>
      <c r="B2" s="16"/>
    </row>
    <row r="3" spans="1:19" x14ac:dyDescent="0.25">
      <c r="A3" t="s">
        <v>34</v>
      </c>
      <c r="B3" s="21">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lxiLPRa+nrZBjNYxl2mAnBgcBxJOhEcLLF95N3X3Hzkn6K10VcnMFeAvsZk37wWVnQXqyVqcLJOOOrd7bU/6RQ==" saltValue="uN/r8LqUqGXyHJ7aSR2vxg==" spinCount="100000" sheet="1" objects="1" scenarios="1"/>
  <protectedRanges>
    <protectedRange sqref="B2 C8:E10 G8:I10 K8:M10 O8:Q10" name="Range1"/>
  </protectedRanges>
  <conditionalFormatting sqref="C12:S12">
    <cfRule type="cellIs" dxfId="1" priority="1" operator="lessThanOrEqual">
      <formula>$B$5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AD2B6D57C83C4AB33828052F50DFF3" ma:contentTypeVersion="21" ma:contentTypeDescription="Create a new document." ma:contentTypeScope="" ma:versionID="6b8732b9517573065bfea28af0e53e01">
  <xsd:schema xmlns:xsd="http://www.w3.org/2001/XMLSchema" xmlns:xs="http://www.w3.org/2001/XMLSchema" xmlns:p="http://schemas.microsoft.com/office/2006/metadata/properties" xmlns:ns2="2e23a90f-7290-4e1d-b307-c1ac0fad521b" xmlns:ns3="1a7f198a-4e71-43ee-b149-6ce3f1e60b64" xmlns:ns4="2a2db8c4-56ab-4882-a5d0-0fe8165c6658" targetNamespace="http://schemas.microsoft.com/office/2006/metadata/properties" ma:root="true" ma:fieldsID="a80785332232a83cbca12dfb4cf4ea91" ns2:_="" ns3:_="" ns4:_="">
    <xsd:import namespace="2e23a90f-7290-4e1d-b307-c1ac0fad521b"/>
    <xsd:import namespace="1a7f198a-4e71-43ee-b149-6ce3f1e60b64"/>
    <xsd:import namespace="2a2db8c4-56ab-4882-a5d0-0fe8165c6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90f-7290-4e1d-b307-c1ac0fad5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7f198a-4e71-43ee-b149-6ce3f1e60b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e32a5e3-5bb9-4349-b657-3bcec4330c97}" ma:internalName="TaxCatchAll" ma:showField="CatchAllData" ma:web="1a7f198a-4e71-43ee-b149-6ce3f1e60b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23a90f-7290-4e1d-b307-c1ac0fad521b">
      <Terms xmlns="http://schemas.microsoft.com/office/infopath/2007/PartnerControls"/>
    </lcf76f155ced4ddcb4097134ff3c332f>
    <TaxCatchAll xmlns="2a2db8c4-56ab-4882-a5d0-0fe8165c6658" xsi:nil="true"/>
  </documentManagement>
</p:properties>
</file>

<file path=customXml/itemProps1.xml><?xml version="1.0" encoding="utf-8"?>
<ds:datastoreItem xmlns:ds="http://schemas.openxmlformats.org/officeDocument/2006/customXml" ds:itemID="{34F4CEEF-BCB6-407F-A31D-9197515EC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90f-7290-4e1d-b307-c1ac0fad521b"/>
    <ds:schemaRef ds:uri="1a7f198a-4e71-43ee-b149-6ce3f1e60b64"/>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3CC6D-0397-414D-82F3-97592BB7E609}">
  <ds:schemaRefs>
    <ds:schemaRef ds:uri="http://schemas.microsoft.com/sharepoint/v3/contenttype/forms"/>
  </ds:schemaRefs>
</ds:datastoreItem>
</file>

<file path=customXml/itemProps3.xml><?xml version="1.0" encoding="utf-8"?>
<ds:datastoreItem xmlns:ds="http://schemas.openxmlformats.org/officeDocument/2006/customXml" ds:itemID="{DE46A66B-B538-44D1-A671-ADDCD843610E}">
  <ds:schemaRefs>
    <ds:schemaRef ds:uri="http://www.w3.org/XML/1998/namespace"/>
    <ds:schemaRef ds:uri="http://schemas.microsoft.com/office/2006/metadata/properties"/>
    <ds:schemaRef ds:uri="http://purl.org/dc/elements/1.1/"/>
    <ds:schemaRef ds:uri="1a7f198a-4e71-43ee-b149-6ce3f1e60b64"/>
    <ds:schemaRef ds:uri="http://purl.org/dc/terms/"/>
    <ds:schemaRef ds:uri="2e23a90f-7290-4e1d-b307-c1ac0fad521b"/>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a2db8c4-56ab-4882-a5d0-0fe8165c66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Example</vt:lpstr>
      <vt:lpstr>Read Me</vt:lpstr>
      <vt:lpstr>Year 1</vt:lpstr>
      <vt:lpstr>Y1 Data Notes</vt:lpstr>
      <vt:lpstr>Year 2</vt:lpstr>
      <vt:lpstr>Y2 Data Notes</vt:lpstr>
      <vt:lpstr>Year 3</vt:lpstr>
      <vt:lpstr>Y3 Data Notes</vt:lpstr>
      <vt:lpstr>Year 4</vt:lpstr>
      <vt:lpstr>Y4 Data Notes</vt:lpstr>
      <vt:lpstr>Year 5</vt:lpstr>
      <vt:lpstr>Y5 Data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Richelle</dc:creator>
  <cp:keywords/>
  <dc:description/>
  <cp:lastModifiedBy>Coffey, Jennifer</cp:lastModifiedBy>
  <cp:revision/>
  <dcterms:created xsi:type="dcterms:W3CDTF">2019-10-25T17:29:20Z</dcterms:created>
  <dcterms:modified xsi:type="dcterms:W3CDTF">2026-03-11T18:50:21Z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0x01010014AD2B6D57C83C4AB33828052F50DFF3</vt:lpwstr>
  </property>
  <property fmtid="{D5CDD505-2E9C-101B-9397-08002B2CF9AE}" pid="3" name="MediaServiceImageTags">
    <vt:lpwstr/>
  </property>
</Properties>
</file>